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5" windowWidth="1920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49" i="1"/>
  <c r="K8"/>
  <c r="K13"/>
  <c r="K12"/>
  <c r="J12"/>
  <c r="K11"/>
  <c r="K9"/>
  <c r="K10"/>
  <c r="I19"/>
  <c r="I94"/>
  <c r="J117"/>
  <c r="I117"/>
  <c r="K17"/>
  <c r="K16"/>
  <c r="K15"/>
  <c r="K14"/>
  <c r="J94"/>
  <c r="K49"/>
  <c r="J49"/>
  <c r="J18"/>
  <c r="J10"/>
  <c r="J9"/>
  <c r="J8"/>
  <c r="J7"/>
  <c r="K7" s="1"/>
  <c r="K109"/>
  <c r="K107"/>
  <c r="K106"/>
  <c r="K102"/>
  <c r="K89"/>
  <c r="K94" s="1"/>
  <c r="K100"/>
  <c r="K99"/>
  <c r="K101"/>
  <c r="I2" l="1"/>
  <c r="K117"/>
  <c r="J19"/>
  <c r="J2" s="1"/>
  <c r="K19" l="1"/>
  <c r="K2" s="1"/>
</calcChain>
</file>

<file path=xl/sharedStrings.xml><?xml version="1.0" encoding="utf-8"?>
<sst xmlns="http://schemas.openxmlformats.org/spreadsheetml/2006/main" count="626" uniqueCount="270">
  <si>
    <t>預估人數</t>
    <phoneticPr fontId="1" type="noConversion"/>
  </si>
  <si>
    <t>預估工時</t>
    <phoneticPr fontId="1" type="noConversion"/>
  </si>
  <si>
    <t>預估金額</t>
    <phoneticPr fontId="1" type="noConversion"/>
  </si>
  <si>
    <t>運保系</t>
    <phoneticPr fontId="1" type="noConversion"/>
  </si>
  <si>
    <t>言語科學</t>
    <phoneticPr fontId="1" type="noConversion"/>
  </si>
  <si>
    <t>0-2歲托育經營與管理</t>
    <phoneticPr fontId="1" type="noConversion"/>
  </si>
  <si>
    <t>總計</t>
    <phoneticPr fontId="1" type="noConversion"/>
  </si>
  <si>
    <t>小計</t>
    <phoneticPr fontId="1" type="noConversion"/>
  </si>
  <si>
    <t>編號</t>
    <phoneticPr fontId="1" type="noConversion"/>
  </si>
  <si>
    <t>申請課程名稱(學分數、必選修)</t>
    <phoneticPr fontId="1" type="noConversion"/>
  </si>
  <si>
    <t>申請教師</t>
    <phoneticPr fontId="1" type="noConversion"/>
  </si>
  <si>
    <t>所屬系所</t>
    <phoneticPr fontId="1" type="noConversion"/>
  </si>
  <si>
    <t>開課系所班級(教學助理乘數)</t>
    <phoneticPr fontId="1" type="noConversion"/>
  </si>
  <si>
    <t>課室</t>
    <phoneticPr fontId="1" type="noConversion"/>
  </si>
  <si>
    <t>備註</t>
    <phoneticPr fontId="1" type="noConversion"/>
  </si>
  <si>
    <t>選</t>
    <phoneticPr fontId="1" type="noConversion"/>
  </si>
  <si>
    <t>護理系</t>
    <phoneticPr fontId="1" type="noConversion"/>
  </si>
  <si>
    <t>健康促進理論與實務</t>
    <phoneticPr fontId="1" type="noConversion"/>
  </si>
  <si>
    <t>張蓓貞</t>
    <phoneticPr fontId="1" type="noConversion"/>
  </si>
  <si>
    <t>護日11</t>
    <phoneticPr fontId="1" type="noConversion"/>
  </si>
  <si>
    <t>內外科護理</t>
    <phoneticPr fontId="1" type="noConversion"/>
  </si>
  <si>
    <t>必</t>
    <phoneticPr fontId="1" type="noConversion"/>
  </si>
  <si>
    <t>張靜芬</t>
    <phoneticPr fontId="1" type="noConversion"/>
  </si>
  <si>
    <t>內外普二</t>
    <phoneticPr fontId="1" type="noConversion"/>
  </si>
  <si>
    <t>身體評估</t>
    <phoneticPr fontId="1" type="noConversion"/>
  </si>
  <si>
    <t>黃秀麗</t>
    <phoneticPr fontId="1" type="noConversion"/>
  </si>
  <si>
    <t>護四二A</t>
    <phoneticPr fontId="1" type="noConversion"/>
  </si>
  <si>
    <t>童恆新</t>
    <phoneticPr fontId="1" type="noConversion"/>
  </si>
  <si>
    <t>護二二丁</t>
    <phoneticPr fontId="1" type="noConversion"/>
  </si>
  <si>
    <t>資管系</t>
    <phoneticPr fontId="1" type="noConversion"/>
  </si>
  <si>
    <t>資四一A</t>
    <phoneticPr fontId="1" type="noConversion"/>
  </si>
  <si>
    <t>資訊網路概論</t>
    <phoneticPr fontId="1" type="noConversion"/>
  </si>
  <si>
    <t>李炯三</t>
    <phoneticPr fontId="1" type="noConversion"/>
  </si>
  <si>
    <t>資四三A</t>
    <phoneticPr fontId="1" type="noConversion"/>
  </si>
  <si>
    <t>公共衛生學</t>
    <phoneticPr fontId="1" type="noConversion"/>
  </si>
  <si>
    <t>高毓秀</t>
    <phoneticPr fontId="1" type="noConversion"/>
  </si>
  <si>
    <t>醫護所</t>
    <phoneticPr fontId="1" type="noConversion"/>
  </si>
  <si>
    <t>運四一A</t>
    <phoneticPr fontId="1" type="noConversion"/>
  </si>
  <si>
    <t>健康經濟學</t>
    <phoneticPr fontId="1" type="noConversion"/>
  </si>
  <si>
    <t>陳楚杰</t>
    <phoneticPr fontId="1" type="noConversion"/>
  </si>
  <si>
    <t>健管系</t>
    <phoneticPr fontId="1" type="noConversion"/>
  </si>
  <si>
    <t>健二一C</t>
    <phoneticPr fontId="1" type="noConversion"/>
  </si>
  <si>
    <t>醫療機構見習</t>
    <phoneticPr fontId="1" type="noConversion"/>
  </si>
  <si>
    <t>健四二A</t>
    <phoneticPr fontId="1" type="noConversion"/>
  </si>
  <si>
    <t>組織行為學</t>
    <phoneticPr fontId="1" type="noConversion"/>
  </si>
  <si>
    <t>謝碧晴</t>
    <phoneticPr fontId="1" type="noConversion"/>
  </si>
  <si>
    <t>健康照護管理學</t>
    <phoneticPr fontId="1" type="noConversion"/>
  </si>
  <si>
    <t>趙蕙芬</t>
    <phoneticPr fontId="1" type="noConversion"/>
  </si>
  <si>
    <t>流行病學</t>
    <phoneticPr fontId="1" type="noConversion"/>
  </si>
  <si>
    <t>陳素秋</t>
    <phoneticPr fontId="1" type="noConversion"/>
  </si>
  <si>
    <t>身體活動與老化</t>
    <phoneticPr fontId="1" type="noConversion"/>
  </si>
  <si>
    <t>彭雪英</t>
    <phoneticPr fontId="1" type="noConversion"/>
  </si>
  <si>
    <t>運四三A</t>
    <phoneticPr fontId="1" type="noConversion"/>
  </si>
  <si>
    <t>運動營養學</t>
    <phoneticPr fontId="1" type="noConversion"/>
  </si>
  <si>
    <t>運動保健概論</t>
    <phoneticPr fontId="1" type="noConversion"/>
  </si>
  <si>
    <t>兒童發展</t>
    <phoneticPr fontId="1" type="noConversion"/>
  </si>
  <si>
    <t>黃倩儀</t>
    <phoneticPr fontId="1" type="noConversion"/>
  </si>
  <si>
    <t>幼保系</t>
    <phoneticPr fontId="1" type="noConversion"/>
  </si>
  <si>
    <t>幼四二A</t>
    <phoneticPr fontId="1" type="noConversion"/>
  </si>
  <si>
    <t>心理學</t>
    <phoneticPr fontId="1" type="noConversion"/>
  </si>
  <si>
    <t>黃馨慧</t>
    <phoneticPr fontId="1" type="noConversion"/>
  </si>
  <si>
    <t>幼四一A</t>
    <phoneticPr fontId="1" type="noConversion"/>
  </si>
  <si>
    <t>幼兒園課程設計</t>
    <phoneticPr fontId="1" type="noConversion"/>
  </si>
  <si>
    <t>邱瓊慧</t>
    <phoneticPr fontId="1" type="noConversion"/>
  </si>
  <si>
    <t>嬰幼兒遊戲</t>
    <phoneticPr fontId="1" type="noConversion"/>
  </si>
  <si>
    <t>吳蘭若</t>
    <phoneticPr fontId="1" type="noConversion"/>
  </si>
  <si>
    <t>國文一</t>
    <phoneticPr fontId="1" type="noConversion"/>
  </si>
  <si>
    <t>何澍</t>
    <phoneticPr fontId="1" type="noConversion"/>
  </si>
  <si>
    <t>通識中心</t>
    <phoneticPr fontId="1" type="noConversion"/>
  </si>
  <si>
    <t>解剖學</t>
    <phoneticPr fontId="1" type="noConversion"/>
  </si>
  <si>
    <t>周光儀</t>
    <phoneticPr fontId="1" type="noConversion"/>
  </si>
  <si>
    <t>護四一ABCD</t>
    <phoneticPr fontId="1" type="noConversion"/>
  </si>
  <si>
    <t>微生物免疫學</t>
    <phoneticPr fontId="1" type="noConversion"/>
  </si>
  <si>
    <t>李重霈</t>
    <phoneticPr fontId="1" type="noConversion"/>
  </si>
  <si>
    <t>護二一ABC</t>
    <phoneticPr fontId="1" type="noConversion"/>
  </si>
  <si>
    <t>實驗</t>
    <phoneticPr fontId="1" type="noConversion"/>
  </si>
  <si>
    <t>發聲機轉</t>
    <phoneticPr fontId="1" type="noConversion"/>
  </si>
  <si>
    <t>盛華</t>
    <phoneticPr fontId="1" type="noConversion"/>
  </si>
  <si>
    <t>聽語所</t>
    <phoneticPr fontId="1" type="noConversion"/>
  </si>
  <si>
    <t>童寶娟</t>
    <phoneticPr fontId="1" type="noConversion"/>
  </si>
  <si>
    <t>生物化學實驗</t>
    <phoneticPr fontId="1" type="noConversion"/>
  </si>
  <si>
    <t>許承先</t>
    <phoneticPr fontId="1" type="noConversion"/>
  </si>
  <si>
    <t>旅健所</t>
    <phoneticPr fontId="1" type="noConversion"/>
  </si>
  <si>
    <t>護二一丁</t>
    <phoneticPr fontId="1" type="noConversion"/>
  </si>
  <si>
    <t>日二一乙</t>
    <phoneticPr fontId="1" type="noConversion"/>
  </si>
  <si>
    <t>運動保健實習I</t>
    <phoneticPr fontId="1" type="noConversion"/>
  </si>
  <si>
    <t>運四四A</t>
    <phoneticPr fontId="1" type="noConversion"/>
  </si>
  <si>
    <t>保母技術實作</t>
    <phoneticPr fontId="1" type="noConversion"/>
  </si>
  <si>
    <t>幼二一A</t>
    <phoneticPr fontId="1" type="noConversion"/>
  </si>
  <si>
    <t>段慧瑩</t>
    <phoneticPr fontId="1" type="noConversion"/>
  </si>
  <si>
    <t>選修課</t>
    <phoneticPr fontId="1" type="noConversion"/>
  </si>
  <si>
    <t>緊急救護</t>
    <phoneticPr fontId="1" type="noConversion"/>
  </si>
  <si>
    <t>李惠蘭</t>
    <phoneticPr fontId="1" type="noConversion"/>
  </si>
  <si>
    <t>護日21</t>
    <phoneticPr fontId="1" type="noConversion"/>
  </si>
  <si>
    <t>林佑蓉</t>
    <phoneticPr fontId="1" type="noConversion"/>
  </si>
  <si>
    <t>護四四</t>
    <phoneticPr fontId="1" type="noConversion"/>
  </si>
  <si>
    <t>內外科護理實習</t>
    <phoneticPr fontId="1" type="noConversion"/>
  </si>
  <si>
    <t>內外科護理學一</t>
    <phoneticPr fontId="1" type="noConversion"/>
  </si>
  <si>
    <t>陳惠美</t>
    <phoneticPr fontId="1" type="noConversion"/>
  </si>
  <si>
    <t>內外科護理學實習二</t>
    <phoneticPr fontId="1" type="noConversion"/>
  </si>
  <si>
    <t>護四三A</t>
    <phoneticPr fontId="1" type="noConversion"/>
  </si>
  <si>
    <t>劉桂芬</t>
    <phoneticPr fontId="1" type="noConversion"/>
  </si>
  <si>
    <t>護四二B</t>
    <phoneticPr fontId="1" type="noConversion"/>
  </si>
  <si>
    <t>黃慧芬</t>
    <phoneticPr fontId="1" type="noConversion"/>
  </si>
  <si>
    <t>護四二C</t>
    <phoneticPr fontId="1" type="noConversion"/>
  </si>
  <si>
    <t>陳美玲</t>
    <phoneticPr fontId="1" type="noConversion"/>
  </si>
  <si>
    <t>護四二D</t>
    <phoneticPr fontId="1" type="noConversion"/>
  </si>
  <si>
    <t>王采芷</t>
    <phoneticPr fontId="1" type="noConversion"/>
  </si>
  <si>
    <t>簡翠薇</t>
    <phoneticPr fontId="1" type="noConversion"/>
  </si>
  <si>
    <t>陳妙言</t>
    <phoneticPr fontId="1" type="noConversion"/>
  </si>
  <si>
    <t>護二二甲</t>
    <phoneticPr fontId="1" type="noConversion"/>
  </si>
  <si>
    <t>護理與民俗保健</t>
    <phoneticPr fontId="1" type="noConversion"/>
  </si>
  <si>
    <t>陳美麗</t>
    <phoneticPr fontId="1" type="noConversion"/>
  </si>
  <si>
    <t>護日23</t>
    <phoneticPr fontId="1" type="noConversion"/>
  </si>
  <si>
    <t>資訊素養與網路運用</t>
    <phoneticPr fontId="1" type="noConversion"/>
  </si>
  <si>
    <t>洪論評</t>
    <phoneticPr fontId="1" type="noConversion"/>
  </si>
  <si>
    <t>資管系A、B班及健管系</t>
    <phoneticPr fontId="1" type="noConversion"/>
  </si>
  <si>
    <t>資訊科技實務專題</t>
    <phoneticPr fontId="1" type="noConversion"/>
  </si>
  <si>
    <t>資管碩一</t>
    <phoneticPr fontId="1" type="noConversion"/>
  </si>
  <si>
    <t>解剖學實驗 (重修班)</t>
    <phoneticPr fontId="1" type="noConversion"/>
  </si>
  <si>
    <t>楊智彰</t>
    <phoneticPr fontId="1" type="noConversion"/>
  </si>
  <si>
    <t>護理系重修班</t>
    <phoneticPr fontId="1" type="noConversion"/>
  </si>
  <si>
    <t>化學與生活</t>
    <phoneticPr fontId="1" type="noConversion"/>
  </si>
  <si>
    <t>潘愷</t>
    <phoneticPr fontId="1" type="noConversion"/>
  </si>
  <si>
    <t>化學實驗</t>
    <phoneticPr fontId="1" type="noConversion"/>
  </si>
  <si>
    <t>莊青青</t>
    <phoneticPr fontId="1" type="noConversion"/>
  </si>
  <si>
    <t>解剖學實驗</t>
    <phoneticPr fontId="1" type="noConversion"/>
  </si>
  <si>
    <t>健四一F</t>
    <phoneticPr fontId="1" type="noConversion"/>
  </si>
  <si>
    <t>藥理學實驗</t>
    <phoneticPr fontId="1" type="noConversion"/>
  </si>
  <si>
    <t>王健珍</t>
    <phoneticPr fontId="1" type="noConversion"/>
  </si>
  <si>
    <t>護四二ABCD</t>
    <phoneticPr fontId="1" type="noConversion"/>
  </si>
  <si>
    <t>病理學實驗</t>
    <phoneticPr fontId="1" type="noConversion"/>
  </si>
  <si>
    <t>彭向陽</t>
    <phoneticPr fontId="1" type="noConversion"/>
  </si>
  <si>
    <t>輔助</t>
    <phoneticPr fontId="1" type="noConversion"/>
  </si>
  <si>
    <t>無申請</t>
    <phoneticPr fontId="1" type="noConversion"/>
  </si>
  <si>
    <t>（三）「補救教學」教學助理</t>
    <phoneticPr fontId="1" type="noConversion"/>
  </si>
  <si>
    <t>開課系所班級(班級數)</t>
    <phoneticPr fontId="1" type="noConversion"/>
  </si>
  <si>
    <t>陳依兌</t>
    <phoneticPr fontId="1" type="noConversion"/>
  </si>
  <si>
    <t>微積分</t>
    <phoneticPr fontId="1" type="noConversion"/>
  </si>
  <si>
    <t>健四一A</t>
    <phoneticPr fontId="1" type="noConversion"/>
  </si>
  <si>
    <t>生物化學</t>
    <phoneticPr fontId="1" type="noConversion"/>
  </si>
  <si>
    <t>護二一丁、日二一乙</t>
    <phoneticPr fontId="1" type="noConversion"/>
  </si>
  <si>
    <t>陳明毅</t>
    <phoneticPr fontId="1" type="noConversion"/>
  </si>
  <si>
    <t>護二一甲、護二一丙</t>
    <phoneticPr fontId="1" type="noConversion"/>
  </si>
  <si>
    <t>護二一C、護二一E</t>
    <phoneticPr fontId="1" type="noConversion"/>
  </si>
  <si>
    <t>生理學</t>
    <phoneticPr fontId="1" type="noConversion"/>
  </si>
  <si>
    <t>高美媚</t>
    <phoneticPr fontId="1" type="noConversion"/>
  </si>
  <si>
    <t>護二一A、B、C、D、E</t>
    <phoneticPr fontId="1" type="noConversion"/>
  </si>
  <si>
    <t>藥理學</t>
    <phoneticPr fontId="1" type="noConversion"/>
  </si>
  <si>
    <t>護四二A、B、C、D</t>
    <phoneticPr fontId="1" type="noConversion"/>
  </si>
  <si>
    <t>化學</t>
    <phoneticPr fontId="1" type="noConversion"/>
  </si>
  <si>
    <t>護四一A、B、C、D</t>
    <phoneticPr fontId="1" type="noConversion"/>
  </si>
  <si>
    <t>生物統計學(一)</t>
    <phoneticPr fontId="1" type="noConversion"/>
  </si>
  <si>
    <t>江蔚文</t>
    <phoneticPr fontId="1" type="noConversion"/>
  </si>
  <si>
    <t>資四一A(AB兩班上課)</t>
    <phoneticPr fontId="1" type="noConversion"/>
  </si>
  <si>
    <t>（四）「精英教學」教學助理</t>
    <phoneticPr fontId="1" type="noConversion"/>
  </si>
  <si>
    <t>兒童文學</t>
    <phoneticPr fontId="1" type="noConversion"/>
  </si>
  <si>
    <t>嬰幼兒教保實習</t>
    <phoneticPr fontId="1" type="noConversion"/>
  </si>
  <si>
    <t>幼二二A</t>
    <phoneticPr fontId="1" type="noConversion"/>
  </si>
  <si>
    <t>0-2歲托育服務概論</t>
    <phoneticPr fontId="1" type="noConversion"/>
  </si>
  <si>
    <t>（一）「數位教材製作及上網」教學助理：</t>
    <phoneticPr fontId="1" type="noConversion"/>
  </si>
  <si>
    <t>申請系所</t>
    <phoneticPr fontId="1" type="noConversion"/>
  </si>
  <si>
    <t>聯絡人</t>
    <phoneticPr fontId="1" type="noConversion"/>
  </si>
  <si>
    <t>分機</t>
    <phoneticPr fontId="1" type="noConversion"/>
  </si>
  <si>
    <t>總開課數</t>
    <phoneticPr fontId="1" type="noConversion"/>
  </si>
  <si>
    <t>健康事業管理系</t>
    <phoneticPr fontId="1" type="noConversion"/>
  </si>
  <si>
    <t>李怡旻</t>
    <phoneticPr fontId="1" type="noConversion"/>
  </si>
  <si>
    <t>運動保健系</t>
    <phoneticPr fontId="1" type="noConversion"/>
  </si>
  <si>
    <t>田政文</t>
    <phoneticPr fontId="1" type="noConversion"/>
  </si>
  <si>
    <t>嬰幼兒保育系</t>
    <phoneticPr fontId="1" type="noConversion"/>
  </si>
  <si>
    <t>江永月</t>
    <phoneticPr fontId="1" type="noConversion"/>
  </si>
  <si>
    <t>資訊管理系</t>
    <phoneticPr fontId="1" type="noConversion"/>
  </si>
  <si>
    <t>邱憲鴻</t>
    <phoneticPr fontId="1" type="noConversion"/>
  </si>
  <si>
    <t>旅遊健康研究所</t>
    <phoneticPr fontId="1" type="noConversion"/>
  </si>
  <si>
    <t>陳玉蘭</t>
    <phoneticPr fontId="1" type="noConversion"/>
  </si>
  <si>
    <t>聽語障礙科學研究所</t>
    <phoneticPr fontId="1" type="noConversion"/>
  </si>
  <si>
    <t>林明芳</t>
    <phoneticPr fontId="1" type="noConversion"/>
  </si>
  <si>
    <t>中西醫結合護理研究所</t>
    <phoneticPr fontId="1" type="noConversion"/>
  </si>
  <si>
    <t>林品嘉</t>
    <phoneticPr fontId="1" type="noConversion"/>
  </si>
  <si>
    <t>運動保健課程設計</t>
    <phoneticPr fontId="1" type="noConversion"/>
  </si>
  <si>
    <t>黃俊清</t>
    <phoneticPr fontId="1" type="noConversion"/>
  </si>
  <si>
    <t>運四二A</t>
    <phoneticPr fontId="1" type="noConversion"/>
  </si>
  <si>
    <t>足部反射治療法I</t>
    <phoneticPr fontId="1" type="noConversion"/>
  </si>
  <si>
    <t>模組三二</t>
    <phoneticPr fontId="1" type="noConversion"/>
  </si>
  <si>
    <t>鄭英吉</t>
    <phoneticPr fontId="1" type="noConversion"/>
  </si>
  <si>
    <t>解剖生理學</t>
    <phoneticPr fontId="1" type="noConversion"/>
  </si>
  <si>
    <t>郭堉圻</t>
    <phoneticPr fontId="1" type="noConversion"/>
  </si>
  <si>
    <t>護日12</t>
    <phoneticPr fontId="1" type="noConversion"/>
  </si>
  <si>
    <t>楊瑞珍</t>
    <phoneticPr fontId="1" type="noConversion"/>
  </si>
  <si>
    <t>護二二丙</t>
    <phoneticPr fontId="1" type="noConversion"/>
  </si>
  <si>
    <t>張玉蓉</t>
    <phoneticPr fontId="1" type="noConversion"/>
  </si>
  <si>
    <t xml:space="preserve">  1001教學助理申請案</t>
    <phoneticPr fontId="1" type="noConversion"/>
  </si>
  <si>
    <t>教保機構行政管理與實務</t>
    <phoneticPr fontId="1" type="noConversion"/>
  </si>
  <si>
    <t>幼四四A</t>
    <phoneticPr fontId="1" type="noConversion"/>
  </si>
  <si>
    <t>健康照護財務管理學</t>
    <phoneticPr fontId="1" type="noConversion"/>
  </si>
  <si>
    <t>健二二C</t>
    <phoneticPr fontId="1" type="noConversion"/>
  </si>
  <si>
    <t>健康照護品質管理學</t>
    <phoneticPr fontId="1" type="noConversion"/>
  </si>
  <si>
    <t>健二二甲</t>
    <phoneticPr fontId="1" type="noConversion"/>
  </si>
  <si>
    <t>長期照護研究所</t>
    <phoneticPr fontId="1" type="noConversion"/>
  </si>
  <si>
    <t>原申請課室經委員會決議改實驗</t>
  </si>
  <si>
    <t>人數不合課室規定，委員會決議改補救教學</t>
    <phoneticPr fontId="1" type="noConversion"/>
  </si>
  <si>
    <t>原申請補救經委員會決議改實驗</t>
    <phoneticPr fontId="1" type="noConversion"/>
  </si>
  <si>
    <t>經委員會確認此項申請案為誤植，不予通過</t>
    <phoneticPr fontId="1" type="noConversion"/>
  </si>
  <si>
    <t>經委員會決議性質不符精英教學，不予通過</t>
  </si>
  <si>
    <t>經委員會決議性質不符精英教學，不予通過</t>
    <phoneticPr fontId="1" type="noConversion"/>
  </si>
  <si>
    <t>經委員會決議不符補救教學宗旨，不予通過</t>
    <phoneticPr fontId="1" type="noConversion"/>
  </si>
  <si>
    <t>護二二乙</t>
    <phoneticPr fontId="1" type="noConversion"/>
  </si>
  <si>
    <t>原申請課室經委員會決議改實驗</t>
    <phoneticPr fontId="1" type="noConversion"/>
  </si>
  <si>
    <t>嬰幼兒學習環境設計</t>
    <phoneticPr fontId="1" type="noConversion"/>
  </si>
  <si>
    <t>楊曉苓</t>
    <phoneticPr fontId="1" type="noConversion"/>
  </si>
  <si>
    <t>幼四三A</t>
    <phoneticPr fontId="1" type="noConversion"/>
  </si>
  <si>
    <t>經委員會討論班級較多，決議薪資改以兩人份計算</t>
  </si>
  <si>
    <t>審查結果</t>
    <phoneticPr fontId="1" type="noConversion"/>
  </si>
  <si>
    <t>課室67人，通過</t>
    <phoneticPr fontId="1" type="noConversion"/>
  </si>
  <si>
    <t>課室69人，通過</t>
    <phoneticPr fontId="1" type="noConversion"/>
  </si>
  <si>
    <t>課室65人，通過</t>
    <phoneticPr fontId="1" type="noConversion"/>
  </si>
  <si>
    <t>課室74人，通過</t>
    <phoneticPr fontId="1" type="noConversion"/>
  </si>
  <si>
    <t>課室71人，通過</t>
    <phoneticPr fontId="1" type="noConversion"/>
  </si>
  <si>
    <t>課室65人（加退選後64人），通過</t>
    <phoneticPr fontId="1" type="noConversion"/>
  </si>
  <si>
    <t>課室76人，通過</t>
    <phoneticPr fontId="1" type="noConversion"/>
  </si>
  <si>
    <t>課室66人（加退選後69人），通過</t>
    <phoneticPr fontId="1" type="noConversion"/>
  </si>
  <si>
    <t>課室70人，通過</t>
    <phoneticPr fontId="1" type="noConversion"/>
  </si>
  <si>
    <t>課室79人，通過</t>
    <phoneticPr fontId="1" type="noConversion"/>
  </si>
  <si>
    <t>C班66人D班64人（CD兩班人數符合），通過</t>
    <phoneticPr fontId="1" type="noConversion"/>
  </si>
  <si>
    <t>通過</t>
    <phoneticPr fontId="1" type="noConversion"/>
  </si>
  <si>
    <t>通過，並經委員會討論班級較多，決議薪資改以兩人份計算</t>
  </si>
  <si>
    <t>通過，並經委員會討論班級較多，決議薪資改以兩人份計算</t>
    <phoneticPr fontId="1" type="noConversion"/>
  </si>
  <si>
    <t>健四二A、健四二B、健二一C</t>
    <phoneticPr fontId="1" type="noConversion"/>
  </si>
  <si>
    <t>研究概論</t>
    <phoneticPr fontId="1" type="noConversion"/>
  </si>
  <si>
    <t>祝國忠</t>
    <phoneticPr fontId="1" type="noConversion"/>
  </si>
  <si>
    <t>資四二A</t>
    <phoneticPr fontId="1" type="noConversion"/>
  </si>
  <si>
    <t>經委員會決議課程有輔導考照之需要，改為申請精英教學</t>
    <phoneticPr fontId="1" type="noConversion"/>
  </si>
  <si>
    <t>委員會決議依開課數通過</t>
  </si>
  <si>
    <t>委員會決議依開課數通過</t>
    <phoneticPr fontId="1" type="noConversion"/>
  </si>
  <si>
    <t>原無申請，委員會依公平原則，統一通過</t>
  </si>
  <si>
    <t>醫護教育研究所</t>
    <phoneticPr fontId="1" type="noConversion"/>
  </si>
  <si>
    <t>原無申請，委員會依公平原則，統一通過</t>
    <phoneticPr fontId="1" type="noConversion"/>
  </si>
  <si>
    <t>生死教育與輔導研究所</t>
    <phoneticPr fontId="1" type="noConversion"/>
  </si>
  <si>
    <t>葉青芬</t>
    <phoneticPr fontId="1" type="noConversion"/>
  </si>
  <si>
    <t>護理助產研究所</t>
    <phoneticPr fontId="1" type="noConversion"/>
  </si>
  <si>
    <t>陳彥朱</t>
    <phoneticPr fontId="1" type="noConversion"/>
  </si>
  <si>
    <t>宋佩珊</t>
    <phoneticPr fontId="1" type="noConversion"/>
  </si>
  <si>
    <t>備註：課程數之計算以教務處課務組提供資料為準</t>
    <phoneticPr fontId="1" type="noConversion"/>
  </si>
  <si>
    <t>解剖部分符合，通過</t>
    <phoneticPr fontId="1" type="noConversion"/>
  </si>
  <si>
    <t>實作部分通過</t>
    <phoneticPr fontId="1" type="noConversion"/>
  </si>
  <si>
    <t>通過，課名非實驗但課程大綱中實驗佔一定比例</t>
    <phoneticPr fontId="1" type="noConversion"/>
  </si>
  <si>
    <t>補正申請書之後通過</t>
    <phoneticPr fontId="1" type="noConversion"/>
  </si>
  <si>
    <t>內外科護理學</t>
    <phoneticPr fontId="1" type="noConversion"/>
  </si>
  <si>
    <t>經委員會決議課程大綱無實驗性質，不予通過</t>
    <phoneticPr fontId="1" type="noConversion"/>
  </si>
  <si>
    <t>徒手操作治療學</t>
    <phoneticPr fontId="1" type="noConversion"/>
  </si>
  <si>
    <t>李文芳</t>
    <phoneticPr fontId="1" type="noConversion"/>
  </si>
  <si>
    <t>筋絡按摩治療學</t>
    <phoneticPr fontId="1" type="noConversion"/>
  </si>
  <si>
    <t>企業概論</t>
    <phoneticPr fontId="1" type="noConversion"/>
  </si>
  <si>
    <t>課室59人未達標準，不予通過</t>
    <phoneticPr fontId="1" type="noConversion"/>
  </si>
  <si>
    <t>兒童語言發展</t>
    <phoneticPr fontId="1" type="noConversion"/>
  </si>
  <si>
    <t>審查未通過</t>
    <phoneticPr fontId="1" type="noConversion"/>
  </si>
  <si>
    <t>A組54人B組33人，該班分班兩時段上課，人數未達標準不予通過</t>
    <phoneticPr fontId="1" type="noConversion"/>
  </si>
  <si>
    <r>
      <t>課室72人</t>
    </r>
    <r>
      <rPr>
        <sz val="8"/>
        <color indexed="62"/>
        <rFont val="標楷體"/>
        <family val="4"/>
        <charset val="136"/>
      </rPr>
      <t>(委員會決議依實際上課時數以兩學分標準給薪)</t>
    </r>
    <phoneticPr fontId="1" type="noConversion"/>
  </si>
  <si>
    <t>銀髮族保健學</t>
    <phoneticPr fontId="1" type="noConversion"/>
  </si>
  <si>
    <t>通過（經查雖為一學分課，但實際授課時數為兩小時，故按兩學分補助以維持TA工作時數公平性）</t>
    <phoneticPr fontId="1" type="noConversion"/>
  </si>
  <si>
    <t>通過（經查雖為一學分課，但實際授課時數為兩小時，故按兩學分補助以維持TA工作時數公平性）</t>
    <phoneticPr fontId="1" type="noConversion"/>
  </si>
  <si>
    <t>（二）「課室/實驗/輔助」教學助理</t>
    <phoneticPr fontId="1" type="noConversion"/>
  </si>
  <si>
    <t>楊欣佳</t>
    <phoneticPr fontId="1" type="noConversion"/>
  </si>
  <si>
    <t>王麗閔</t>
    <phoneticPr fontId="1" type="noConversion"/>
  </si>
  <si>
    <t>兒童遊戲與觀察</t>
    <phoneticPr fontId="1" type="noConversion"/>
  </si>
  <si>
    <t>選</t>
    <phoneticPr fontId="1" type="noConversion"/>
  </si>
  <si>
    <t>林芳怡</t>
    <phoneticPr fontId="1" type="noConversion"/>
  </si>
  <si>
    <t>護理系</t>
    <phoneticPr fontId="1" type="noConversion"/>
  </si>
  <si>
    <t>護夜35</t>
    <phoneticPr fontId="1" type="noConversion"/>
  </si>
  <si>
    <t>護夜32(32人)，護夜24(42人) ，人數均未達標準，經複查後發現為合併上課並只領一堂課鐘點，因此符合要件通過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</si>
</sst>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,##0_);[Red]\(#,##0\)"/>
    <numFmt numFmtId="177" formatCode="0_ "/>
    <numFmt numFmtId="178" formatCode="#,##0_ "/>
  </numFmts>
  <fonts count="13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8"/>
      <name val="標楷體"/>
      <family val="4"/>
      <charset val="136"/>
    </font>
    <font>
      <sz val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62"/>
      <name val="標楷體"/>
      <family val="4"/>
      <charset val="136"/>
    </font>
    <font>
      <sz val="8"/>
      <color indexed="62"/>
      <name val="新細明體"/>
      <family val="1"/>
      <charset val="136"/>
    </font>
    <font>
      <sz val="8"/>
      <color indexed="10"/>
      <name val="標楷體"/>
      <family val="4"/>
      <charset val="136"/>
    </font>
    <font>
      <sz val="8"/>
      <color indexed="12"/>
      <name val="標楷體"/>
      <family val="4"/>
      <charset val="136"/>
    </font>
    <font>
      <sz val="8"/>
      <color indexed="62"/>
      <name val="標楷體"/>
      <family val="4"/>
      <charset val="136"/>
    </font>
    <font>
      <sz val="8"/>
      <color indexed="10"/>
      <name val="標楷體"/>
      <family val="4"/>
      <charset val="136"/>
    </font>
    <font>
      <sz val="8"/>
      <color indexed="53"/>
      <name val="標楷體"/>
      <family val="4"/>
      <charset val="136"/>
    </font>
    <font>
      <sz val="8"/>
      <color theme="4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17"/>
      </patternFill>
    </fill>
    <fill>
      <patternFill patternType="solid">
        <fgColor indexed="42"/>
        <bgColor indexed="1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3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178" fontId="5" fillId="0" borderId="1" xfId="0" applyNumberFormat="1" applyFont="1" applyBorder="1" applyAlignment="1">
      <alignment vertical="center"/>
    </xf>
    <xf numFmtId="0" fontId="5" fillId="3" borderId="1" xfId="0" applyFont="1" applyFill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>
      <alignment vertical="center"/>
    </xf>
    <xf numFmtId="176" fontId="2" fillId="0" borderId="1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vertical="center"/>
    </xf>
    <xf numFmtId="0" fontId="3" fillId="0" borderId="1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3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177" fontId="9" fillId="0" borderId="1" xfId="0" applyNumberFormat="1" applyFont="1" applyBorder="1" applyAlignment="1">
      <alignment vertical="center"/>
    </xf>
    <xf numFmtId="177" fontId="9" fillId="0" borderId="1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3" borderId="2" xfId="0" applyFont="1" applyFill="1" applyBorder="1">
      <alignment vertical="center"/>
    </xf>
    <xf numFmtId="177" fontId="3" fillId="0" borderId="1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horizontal="left" vertical="center"/>
    </xf>
    <xf numFmtId="0" fontId="10" fillId="3" borderId="1" xfId="0" applyFont="1" applyFill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177" fontId="10" fillId="0" borderId="1" xfId="0" applyNumberFormat="1" applyFont="1" applyBorder="1" applyAlignment="1">
      <alignment vertical="center"/>
    </xf>
    <xf numFmtId="177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3" fillId="4" borderId="0" xfId="0" applyFont="1" applyFill="1" applyBorder="1">
      <alignment vertical="center"/>
    </xf>
    <xf numFmtId="0" fontId="3" fillId="4" borderId="0" xfId="0" applyFont="1" applyFill="1">
      <alignment vertical="center"/>
    </xf>
    <xf numFmtId="0" fontId="5" fillId="0" borderId="1" xfId="0" applyFont="1" applyBorder="1" applyAlignment="1">
      <alignment vertical="center"/>
    </xf>
    <xf numFmtId="177" fontId="5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left" vertical="center"/>
    </xf>
    <xf numFmtId="0" fontId="10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12" fillId="0" borderId="1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177" fontId="5" fillId="0" borderId="3" xfId="0" applyNumberFormat="1" applyFont="1" applyBorder="1" applyAlignment="1">
      <alignment horizontal="left" vertical="center"/>
    </xf>
    <xf numFmtId="177" fontId="5" fillId="0" borderId="4" xfId="0" applyNumberFormat="1" applyFont="1" applyBorder="1" applyAlignment="1">
      <alignment horizontal="left" vertical="center"/>
    </xf>
    <xf numFmtId="177" fontId="5" fillId="0" borderId="5" xfId="0" applyNumberFormat="1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left" vertical="center"/>
    </xf>
    <xf numFmtId="177" fontId="3" fillId="0" borderId="5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5"/>
  <sheetViews>
    <sheetView tabSelected="1" workbookViewId="0">
      <selection activeCell="B45" sqref="B45"/>
    </sheetView>
  </sheetViews>
  <sheetFormatPr defaultRowHeight="10.5"/>
  <cols>
    <col min="1" max="1" width="5.125" style="7" customWidth="1"/>
    <col min="2" max="2" width="22.5" style="7" customWidth="1"/>
    <col min="3" max="3" width="3.625" style="7" customWidth="1"/>
    <col min="4" max="4" width="3.25" style="7" customWidth="1"/>
    <col min="5" max="5" width="8.25" style="7" customWidth="1"/>
    <col min="6" max="6" width="9" style="7"/>
    <col min="7" max="7" width="14.25" style="7" customWidth="1"/>
    <col min="8" max="8" width="5.125" style="7" customWidth="1"/>
    <col min="9" max="9" width="9.25" style="7" customWidth="1"/>
    <col min="10" max="10" width="9.5" style="7" customWidth="1"/>
    <col min="11" max="11" width="8.375" style="7" customWidth="1"/>
    <col min="12" max="12" width="42.5" style="7" customWidth="1"/>
    <col min="13" max="16384" width="9" style="7"/>
  </cols>
  <sheetData>
    <row r="1" spans="1:13" s="3" customFormat="1">
      <c r="A1" s="84" t="s">
        <v>191</v>
      </c>
      <c r="B1" s="84"/>
      <c r="C1" s="84"/>
      <c r="D1" s="84"/>
      <c r="E1" s="84"/>
      <c r="F1" s="84"/>
      <c r="G1" s="84"/>
      <c r="H1" s="84"/>
      <c r="I1" s="1" t="s">
        <v>0</v>
      </c>
      <c r="J1" s="1" t="s">
        <v>1</v>
      </c>
      <c r="K1" s="1" t="s">
        <v>2</v>
      </c>
      <c r="L1" s="1"/>
      <c r="M1" s="2"/>
    </row>
    <row r="2" spans="1:13" s="3" customFormat="1">
      <c r="A2" s="85" t="s">
        <v>6</v>
      </c>
      <c r="B2" s="85"/>
      <c r="C2" s="85"/>
      <c r="D2" s="85"/>
      <c r="E2" s="85"/>
      <c r="F2" s="85"/>
      <c r="G2" s="85"/>
      <c r="H2" s="85"/>
      <c r="I2" s="4">
        <f>SUM(I19+I49+I94+I117+I125)</f>
        <v>210</v>
      </c>
      <c r="J2" s="4">
        <f>SUM(J19+J49+J94+J117+J125)</f>
        <v>5658</v>
      </c>
      <c r="K2" s="4">
        <f>SUM(K19+K49+K94+K117+K125)</f>
        <v>699092</v>
      </c>
      <c r="L2" s="4"/>
      <c r="M2" s="2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s="3" customFormat="1">
      <c r="A4" s="86" t="s">
        <v>160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2"/>
    </row>
    <row r="5" spans="1:13" s="3" customFormat="1">
      <c r="A5" s="8" t="s">
        <v>8</v>
      </c>
      <c r="B5" s="73" t="s">
        <v>161</v>
      </c>
      <c r="C5" s="73"/>
      <c r="D5" s="73"/>
      <c r="E5" s="8" t="s">
        <v>162</v>
      </c>
      <c r="F5" s="8" t="s">
        <v>163</v>
      </c>
      <c r="G5" s="73" t="s">
        <v>164</v>
      </c>
      <c r="H5" s="73"/>
      <c r="I5" s="9" t="s">
        <v>0</v>
      </c>
      <c r="J5" s="9" t="s">
        <v>1</v>
      </c>
      <c r="K5" s="9" t="s">
        <v>2</v>
      </c>
      <c r="L5" s="8" t="s">
        <v>212</v>
      </c>
      <c r="M5" s="2"/>
    </row>
    <row r="6" spans="1:13" s="3" customFormat="1">
      <c r="A6" s="8">
        <v>1</v>
      </c>
      <c r="B6" s="72" t="s">
        <v>16</v>
      </c>
      <c r="C6" s="72"/>
      <c r="D6" s="72"/>
      <c r="E6" s="10" t="s">
        <v>262</v>
      </c>
      <c r="F6" s="11">
        <v>3112</v>
      </c>
      <c r="G6" s="71">
        <v>352</v>
      </c>
      <c r="H6" s="71"/>
      <c r="I6" s="11">
        <v>36</v>
      </c>
      <c r="J6" s="11">
        <v>704</v>
      </c>
      <c r="K6" s="12">
        <v>39200</v>
      </c>
      <c r="L6" s="13" t="s">
        <v>233</v>
      </c>
      <c r="M6" s="2"/>
    </row>
    <row r="7" spans="1:13" s="3" customFormat="1">
      <c r="A7" s="8">
        <v>2</v>
      </c>
      <c r="B7" s="72" t="s">
        <v>165</v>
      </c>
      <c r="C7" s="72"/>
      <c r="D7" s="72"/>
      <c r="E7" s="10" t="s">
        <v>166</v>
      </c>
      <c r="F7" s="11">
        <v>6112</v>
      </c>
      <c r="G7" s="71">
        <v>132</v>
      </c>
      <c r="H7" s="71"/>
      <c r="I7" s="11">
        <v>14</v>
      </c>
      <c r="J7" s="11">
        <f>G7*2</f>
        <v>264</v>
      </c>
      <c r="K7" s="12">
        <f>J7*98</f>
        <v>25872</v>
      </c>
      <c r="L7" s="13" t="s">
        <v>232</v>
      </c>
      <c r="M7" s="2"/>
    </row>
    <row r="8" spans="1:13" s="3" customFormat="1">
      <c r="A8" s="8">
        <v>3</v>
      </c>
      <c r="B8" s="72" t="s">
        <v>167</v>
      </c>
      <c r="C8" s="72"/>
      <c r="D8" s="72"/>
      <c r="E8" s="10" t="s">
        <v>168</v>
      </c>
      <c r="F8" s="11">
        <v>3701</v>
      </c>
      <c r="G8" s="71">
        <v>74</v>
      </c>
      <c r="H8" s="71"/>
      <c r="I8" s="11">
        <v>8</v>
      </c>
      <c r="J8" s="11">
        <f>G8*2</f>
        <v>148</v>
      </c>
      <c r="K8" s="12">
        <f>148*98</f>
        <v>14504</v>
      </c>
      <c r="L8" s="13" t="s">
        <v>232</v>
      </c>
      <c r="M8" s="2"/>
    </row>
    <row r="9" spans="1:13" s="3" customFormat="1">
      <c r="A9" s="8">
        <v>4</v>
      </c>
      <c r="B9" s="72" t="s">
        <v>169</v>
      </c>
      <c r="C9" s="72"/>
      <c r="D9" s="72"/>
      <c r="E9" s="10" t="s">
        <v>170</v>
      </c>
      <c r="F9" s="11">
        <v>3412</v>
      </c>
      <c r="G9" s="71">
        <v>76</v>
      </c>
      <c r="H9" s="71"/>
      <c r="I9" s="11">
        <v>8</v>
      </c>
      <c r="J9" s="11">
        <f>G9*2</f>
        <v>152</v>
      </c>
      <c r="K9" s="12">
        <f>152*98</f>
        <v>14896</v>
      </c>
      <c r="L9" s="13" t="s">
        <v>232</v>
      </c>
      <c r="M9" s="2"/>
    </row>
    <row r="10" spans="1:13" s="3" customFormat="1">
      <c r="A10" s="8">
        <v>5</v>
      </c>
      <c r="B10" s="72" t="s">
        <v>171</v>
      </c>
      <c r="C10" s="72"/>
      <c r="D10" s="72"/>
      <c r="E10" s="10" t="s">
        <v>172</v>
      </c>
      <c r="F10" s="11">
        <v>3919</v>
      </c>
      <c r="G10" s="71">
        <v>57</v>
      </c>
      <c r="H10" s="71"/>
      <c r="I10" s="11">
        <v>6</v>
      </c>
      <c r="J10" s="11">
        <f>G10*2</f>
        <v>114</v>
      </c>
      <c r="K10" s="12">
        <f>114*98</f>
        <v>11172</v>
      </c>
      <c r="L10" s="13" t="s">
        <v>232</v>
      </c>
      <c r="M10" s="2"/>
    </row>
    <row r="11" spans="1:13" s="3" customFormat="1">
      <c r="A11" s="8">
        <v>6</v>
      </c>
      <c r="B11" s="72" t="s">
        <v>173</v>
      </c>
      <c r="C11" s="72"/>
      <c r="D11" s="72"/>
      <c r="E11" s="10" t="s">
        <v>174</v>
      </c>
      <c r="F11" s="11">
        <v>3221</v>
      </c>
      <c r="G11" s="71">
        <v>14</v>
      </c>
      <c r="H11" s="71"/>
      <c r="I11" s="11">
        <v>2</v>
      </c>
      <c r="J11" s="11">
        <v>28</v>
      </c>
      <c r="K11" s="12">
        <f>28*98</f>
        <v>2744</v>
      </c>
      <c r="L11" s="14" t="s">
        <v>232</v>
      </c>
      <c r="M11" s="2"/>
    </row>
    <row r="12" spans="1:13" s="3" customFormat="1">
      <c r="A12" s="8">
        <v>7</v>
      </c>
      <c r="B12" s="72" t="s">
        <v>175</v>
      </c>
      <c r="C12" s="72"/>
      <c r="D12" s="72"/>
      <c r="E12" s="10" t="s">
        <v>176</v>
      </c>
      <c r="F12" s="11">
        <v>6151</v>
      </c>
      <c r="G12" s="71">
        <v>44</v>
      </c>
      <c r="H12" s="71"/>
      <c r="I12" s="11">
        <v>5</v>
      </c>
      <c r="J12" s="11">
        <f>G12*2</f>
        <v>88</v>
      </c>
      <c r="K12" s="12">
        <f>88*98</f>
        <v>8624</v>
      </c>
      <c r="L12" s="14" t="s">
        <v>232</v>
      </c>
      <c r="M12" s="2"/>
    </row>
    <row r="13" spans="1:13" s="3" customFormat="1">
      <c r="A13" s="8">
        <v>8</v>
      </c>
      <c r="B13" s="72" t="s">
        <v>177</v>
      </c>
      <c r="C13" s="72"/>
      <c r="D13" s="72"/>
      <c r="E13" s="10" t="s">
        <v>190</v>
      </c>
      <c r="F13" s="11">
        <v>3231</v>
      </c>
      <c r="G13" s="71">
        <v>16</v>
      </c>
      <c r="H13" s="71"/>
      <c r="I13" s="11">
        <v>2</v>
      </c>
      <c r="J13" s="11">
        <v>32</v>
      </c>
      <c r="K13" s="12">
        <f>32*98</f>
        <v>3136</v>
      </c>
      <c r="L13" s="14" t="s">
        <v>232</v>
      </c>
      <c r="M13" s="2"/>
    </row>
    <row r="14" spans="1:13" s="19" customFormat="1">
      <c r="A14" s="15">
        <v>9</v>
      </c>
      <c r="B14" s="70" t="s">
        <v>235</v>
      </c>
      <c r="C14" s="70"/>
      <c r="D14" s="70"/>
      <c r="E14" s="16" t="s">
        <v>263</v>
      </c>
      <c r="F14" s="17">
        <v>3201</v>
      </c>
      <c r="G14" s="80">
        <v>24</v>
      </c>
      <c r="H14" s="80"/>
      <c r="I14" s="17">
        <v>3</v>
      </c>
      <c r="J14" s="17">
        <v>48</v>
      </c>
      <c r="K14" s="18">
        <f>J14*98</f>
        <v>4704</v>
      </c>
      <c r="L14" s="14" t="s">
        <v>236</v>
      </c>
    </row>
    <row r="15" spans="1:13" s="19" customFormat="1">
      <c r="A15" s="15">
        <v>10</v>
      </c>
      <c r="B15" s="77" t="s">
        <v>237</v>
      </c>
      <c r="C15" s="78"/>
      <c r="D15" s="79"/>
      <c r="E15" s="16" t="s">
        <v>238</v>
      </c>
      <c r="F15" s="17">
        <v>3251</v>
      </c>
      <c r="G15" s="80">
        <v>29</v>
      </c>
      <c r="H15" s="80"/>
      <c r="I15" s="17">
        <v>3</v>
      </c>
      <c r="J15" s="17">
        <v>58</v>
      </c>
      <c r="K15" s="18">
        <f>J15*98</f>
        <v>5684</v>
      </c>
      <c r="L15" s="14" t="s">
        <v>234</v>
      </c>
      <c r="M15" s="20"/>
    </row>
    <row r="16" spans="1:13" s="21" customFormat="1">
      <c r="A16" s="15">
        <v>11</v>
      </c>
      <c r="B16" s="77" t="s">
        <v>239</v>
      </c>
      <c r="C16" s="78"/>
      <c r="D16" s="79"/>
      <c r="E16" s="16" t="s">
        <v>240</v>
      </c>
      <c r="F16" s="17">
        <v>3261</v>
      </c>
      <c r="G16" s="80">
        <v>12</v>
      </c>
      <c r="H16" s="80"/>
      <c r="I16" s="17">
        <v>2</v>
      </c>
      <c r="J16" s="17">
        <v>24</v>
      </c>
      <c r="K16" s="18">
        <f>J16*98</f>
        <v>2352</v>
      </c>
      <c r="L16" s="14" t="s">
        <v>234</v>
      </c>
    </row>
    <row r="17" spans="1:14" s="19" customFormat="1">
      <c r="A17" s="15">
        <v>12</v>
      </c>
      <c r="B17" s="70" t="s">
        <v>198</v>
      </c>
      <c r="C17" s="70"/>
      <c r="D17" s="70"/>
      <c r="E17" s="16" t="s">
        <v>241</v>
      </c>
      <c r="F17" s="17">
        <v>6131</v>
      </c>
      <c r="G17" s="80">
        <v>12</v>
      </c>
      <c r="H17" s="80"/>
      <c r="I17" s="17">
        <v>2</v>
      </c>
      <c r="J17" s="17">
        <v>24</v>
      </c>
      <c r="K17" s="18">
        <f>J17*98</f>
        <v>2352</v>
      </c>
      <c r="L17" s="14" t="s">
        <v>234</v>
      </c>
    </row>
    <row r="18" spans="1:14" s="3" customFormat="1">
      <c r="A18" s="8">
        <v>13</v>
      </c>
      <c r="B18" s="81" t="s">
        <v>68</v>
      </c>
      <c r="C18" s="82"/>
      <c r="D18" s="83"/>
      <c r="E18" s="10" t="s">
        <v>178</v>
      </c>
      <c r="F18" s="11">
        <v>3501</v>
      </c>
      <c r="G18" s="71">
        <v>235</v>
      </c>
      <c r="H18" s="71"/>
      <c r="I18" s="11">
        <v>24</v>
      </c>
      <c r="J18" s="11">
        <f>G18*2</f>
        <v>470</v>
      </c>
      <c r="K18" s="12">
        <v>32144</v>
      </c>
      <c r="L18" s="14" t="s">
        <v>232</v>
      </c>
      <c r="M18" s="2"/>
    </row>
    <row r="19" spans="1:14" s="3" customFormat="1">
      <c r="A19" s="67" t="s">
        <v>7</v>
      </c>
      <c r="B19" s="68"/>
      <c r="C19" s="68"/>
      <c r="D19" s="68"/>
      <c r="E19" s="68"/>
      <c r="F19" s="68"/>
      <c r="G19" s="68"/>
      <c r="H19" s="69"/>
      <c r="I19" s="22">
        <f>SUM(I6:I18)</f>
        <v>115</v>
      </c>
      <c r="J19" s="22">
        <f>SUM(J6:J18)</f>
        <v>2154</v>
      </c>
      <c r="K19" s="22">
        <f>SUM(J19*98)</f>
        <v>211092</v>
      </c>
      <c r="L19" s="23" t="s">
        <v>242</v>
      </c>
      <c r="M19" s="2"/>
    </row>
    <row r="20" spans="1:14" s="3" customFormat="1">
      <c r="A20" s="74" t="s">
        <v>261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6"/>
      <c r="M20" s="2"/>
    </row>
    <row r="21" spans="1:14" s="3" customFormat="1">
      <c r="A21" s="8" t="s">
        <v>8</v>
      </c>
      <c r="B21" s="64" t="s">
        <v>9</v>
      </c>
      <c r="C21" s="65"/>
      <c r="D21" s="66"/>
      <c r="E21" s="8" t="s">
        <v>10</v>
      </c>
      <c r="F21" s="8" t="s">
        <v>11</v>
      </c>
      <c r="G21" s="73" t="s">
        <v>12</v>
      </c>
      <c r="H21" s="73"/>
      <c r="I21" s="9" t="s">
        <v>0</v>
      </c>
      <c r="J21" s="9" t="s">
        <v>1</v>
      </c>
      <c r="K21" s="9" t="s">
        <v>2</v>
      </c>
      <c r="L21" s="8"/>
      <c r="M21" s="2"/>
    </row>
    <row r="22" spans="1:14" s="3" customFormat="1">
      <c r="A22" s="64" t="s">
        <v>13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  <c r="L22" s="8" t="s">
        <v>212</v>
      </c>
      <c r="M22" s="2"/>
    </row>
    <row r="23" spans="1:14">
      <c r="A23" s="5">
        <v>1</v>
      </c>
      <c r="B23" s="5" t="s">
        <v>17</v>
      </c>
      <c r="C23" s="5">
        <v>2</v>
      </c>
      <c r="D23" s="5" t="s">
        <v>15</v>
      </c>
      <c r="E23" s="5" t="s">
        <v>18</v>
      </c>
      <c r="F23" s="5" t="s">
        <v>16</v>
      </c>
      <c r="G23" s="5" t="s">
        <v>19</v>
      </c>
      <c r="H23" s="5"/>
      <c r="I23" s="5">
        <v>1</v>
      </c>
      <c r="J23" s="5">
        <v>32</v>
      </c>
      <c r="K23" s="5">
        <v>4000</v>
      </c>
      <c r="L23" s="5" t="s">
        <v>213</v>
      </c>
      <c r="M23" s="6"/>
      <c r="N23" s="6"/>
    </row>
    <row r="24" spans="1:14">
      <c r="A24" s="5">
        <v>2</v>
      </c>
      <c r="B24" s="5" t="s">
        <v>20</v>
      </c>
      <c r="C24" s="5">
        <v>2</v>
      </c>
      <c r="D24" s="5" t="s">
        <v>21</v>
      </c>
      <c r="E24" s="5" t="s">
        <v>22</v>
      </c>
      <c r="F24" s="5" t="s">
        <v>16</v>
      </c>
      <c r="G24" s="5" t="s">
        <v>23</v>
      </c>
      <c r="H24" s="5"/>
      <c r="I24" s="5">
        <v>1</v>
      </c>
      <c r="J24" s="5">
        <v>32</v>
      </c>
      <c r="K24" s="5">
        <v>4000</v>
      </c>
      <c r="L24" s="5" t="s">
        <v>214</v>
      </c>
      <c r="M24" s="6"/>
      <c r="N24" s="6"/>
    </row>
    <row r="25" spans="1:14">
      <c r="A25" s="5">
        <v>3</v>
      </c>
      <c r="B25" s="5" t="s">
        <v>31</v>
      </c>
      <c r="C25" s="5">
        <v>3</v>
      </c>
      <c r="D25" s="5" t="s">
        <v>21</v>
      </c>
      <c r="E25" s="5" t="s">
        <v>32</v>
      </c>
      <c r="F25" s="5" t="s">
        <v>29</v>
      </c>
      <c r="G25" s="5" t="s">
        <v>33</v>
      </c>
      <c r="H25" s="5"/>
      <c r="I25" s="5">
        <v>1</v>
      </c>
      <c r="J25" s="5">
        <v>48</v>
      </c>
      <c r="K25" s="5">
        <v>6000</v>
      </c>
      <c r="L25" s="5" t="s">
        <v>215</v>
      </c>
      <c r="M25" s="6"/>
      <c r="N25" s="6"/>
    </row>
    <row r="26" spans="1:14">
      <c r="A26" s="5">
        <v>4</v>
      </c>
      <c r="B26" s="5" t="s">
        <v>34</v>
      </c>
      <c r="C26" s="5">
        <v>2</v>
      </c>
      <c r="D26" s="5" t="s">
        <v>21</v>
      </c>
      <c r="E26" s="5" t="s">
        <v>35</v>
      </c>
      <c r="F26" s="5" t="s">
        <v>36</v>
      </c>
      <c r="G26" s="5" t="s">
        <v>37</v>
      </c>
      <c r="H26" s="5"/>
      <c r="I26" s="5">
        <v>1</v>
      </c>
      <c r="J26" s="5">
        <v>32</v>
      </c>
      <c r="K26" s="5">
        <v>4000</v>
      </c>
      <c r="L26" s="5" t="s">
        <v>216</v>
      </c>
      <c r="M26" s="6"/>
      <c r="N26" s="6"/>
    </row>
    <row r="27" spans="1:14">
      <c r="A27" s="5">
        <v>5</v>
      </c>
      <c r="B27" s="5" t="s">
        <v>38</v>
      </c>
      <c r="C27" s="5">
        <v>3</v>
      </c>
      <c r="D27" s="5" t="s">
        <v>21</v>
      </c>
      <c r="E27" s="5" t="s">
        <v>39</v>
      </c>
      <c r="F27" s="5" t="s">
        <v>40</v>
      </c>
      <c r="G27" s="5" t="s">
        <v>41</v>
      </c>
      <c r="H27" s="5"/>
      <c r="I27" s="5">
        <v>1</v>
      </c>
      <c r="J27" s="5">
        <v>48</v>
      </c>
      <c r="K27" s="5">
        <v>6000</v>
      </c>
      <c r="L27" s="5" t="s">
        <v>214</v>
      </c>
      <c r="M27" s="6"/>
      <c r="N27" s="6"/>
    </row>
    <row r="28" spans="1:14">
      <c r="A28" s="5">
        <v>6</v>
      </c>
      <c r="B28" s="5" t="s">
        <v>42</v>
      </c>
      <c r="C28" s="5">
        <v>1</v>
      </c>
      <c r="D28" s="5" t="s">
        <v>21</v>
      </c>
      <c r="E28" s="5" t="s">
        <v>39</v>
      </c>
      <c r="F28" s="5" t="s">
        <v>40</v>
      </c>
      <c r="G28" s="5" t="s">
        <v>43</v>
      </c>
      <c r="H28" s="5"/>
      <c r="I28" s="5">
        <v>1</v>
      </c>
      <c r="J28" s="5">
        <v>16</v>
      </c>
      <c r="K28" s="13">
        <v>4000</v>
      </c>
      <c r="L28" s="5" t="s">
        <v>257</v>
      </c>
      <c r="M28" s="6"/>
      <c r="N28" s="6"/>
    </row>
    <row r="29" spans="1:14">
      <c r="A29" s="5">
        <v>7</v>
      </c>
      <c r="B29" s="5" t="s">
        <v>44</v>
      </c>
      <c r="C29" s="5">
        <v>3</v>
      </c>
      <c r="D29" s="5" t="s">
        <v>21</v>
      </c>
      <c r="E29" s="5" t="s">
        <v>45</v>
      </c>
      <c r="F29" s="5" t="s">
        <v>40</v>
      </c>
      <c r="G29" s="5" t="s">
        <v>41</v>
      </c>
      <c r="H29" s="5"/>
      <c r="I29" s="5">
        <v>1</v>
      </c>
      <c r="J29" s="5">
        <v>48</v>
      </c>
      <c r="K29" s="5">
        <v>6000</v>
      </c>
      <c r="L29" s="5" t="s">
        <v>217</v>
      </c>
      <c r="M29" s="6"/>
      <c r="N29" s="6"/>
    </row>
    <row r="30" spans="1:14">
      <c r="A30" s="5">
        <v>8</v>
      </c>
      <c r="B30" s="5" t="s">
        <v>46</v>
      </c>
      <c r="C30" s="5">
        <v>3</v>
      </c>
      <c r="D30" s="5" t="s">
        <v>21</v>
      </c>
      <c r="E30" s="5" t="s">
        <v>47</v>
      </c>
      <c r="F30" s="5" t="s">
        <v>40</v>
      </c>
      <c r="G30" s="5" t="s">
        <v>41</v>
      </c>
      <c r="H30" s="5"/>
      <c r="I30" s="5">
        <v>1</v>
      </c>
      <c r="J30" s="5">
        <v>48</v>
      </c>
      <c r="K30" s="5">
        <v>6000</v>
      </c>
      <c r="L30" s="5" t="s">
        <v>213</v>
      </c>
      <c r="M30" s="6"/>
      <c r="N30" s="6"/>
    </row>
    <row r="31" spans="1:14">
      <c r="A31" s="5">
        <v>9</v>
      </c>
      <c r="B31" s="5" t="s">
        <v>48</v>
      </c>
      <c r="C31" s="5">
        <v>2</v>
      </c>
      <c r="D31" s="5" t="s">
        <v>21</v>
      </c>
      <c r="E31" s="5" t="s">
        <v>49</v>
      </c>
      <c r="F31" s="5" t="s">
        <v>40</v>
      </c>
      <c r="G31" s="5" t="s">
        <v>43</v>
      </c>
      <c r="H31" s="5"/>
      <c r="I31" s="5">
        <v>1</v>
      </c>
      <c r="J31" s="5">
        <v>32</v>
      </c>
      <c r="K31" s="5">
        <v>4000</v>
      </c>
      <c r="L31" s="5" t="s">
        <v>216</v>
      </c>
      <c r="M31" s="6"/>
      <c r="N31" s="6"/>
    </row>
    <row r="32" spans="1:14">
      <c r="A32" s="5">
        <v>10</v>
      </c>
      <c r="B32" s="5" t="s">
        <v>50</v>
      </c>
      <c r="C32" s="5">
        <v>2</v>
      </c>
      <c r="D32" s="5" t="s">
        <v>21</v>
      </c>
      <c r="E32" s="5" t="s">
        <v>51</v>
      </c>
      <c r="F32" s="5" t="s">
        <v>3</v>
      </c>
      <c r="G32" s="5" t="s">
        <v>52</v>
      </c>
      <c r="H32" s="5"/>
      <c r="I32" s="5">
        <v>1</v>
      </c>
      <c r="J32" s="5">
        <v>32</v>
      </c>
      <c r="K32" s="5">
        <v>4000</v>
      </c>
      <c r="L32" s="5" t="s">
        <v>218</v>
      </c>
      <c r="M32" s="6"/>
      <c r="N32" s="6"/>
    </row>
    <row r="33" spans="1:14">
      <c r="A33" s="5">
        <v>11</v>
      </c>
      <c r="B33" s="5" t="s">
        <v>53</v>
      </c>
      <c r="C33" s="5">
        <v>2</v>
      </c>
      <c r="D33" s="5" t="s">
        <v>21</v>
      </c>
      <c r="E33" s="5" t="s">
        <v>51</v>
      </c>
      <c r="F33" s="5" t="s">
        <v>3</v>
      </c>
      <c r="G33" s="5" t="s">
        <v>37</v>
      </c>
      <c r="H33" s="5"/>
      <c r="I33" s="5">
        <v>1</v>
      </c>
      <c r="J33" s="5">
        <v>32</v>
      </c>
      <c r="K33" s="5">
        <v>4000</v>
      </c>
      <c r="L33" s="5" t="s">
        <v>219</v>
      </c>
      <c r="M33" s="6"/>
      <c r="N33" s="6"/>
    </row>
    <row r="34" spans="1:14">
      <c r="A34" s="5">
        <v>12</v>
      </c>
      <c r="B34" s="5" t="s">
        <v>54</v>
      </c>
      <c r="C34" s="5">
        <v>2</v>
      </c>
      <c r="D34" s="5" t="s">
        <v>21</v>
      </c>
      <c r="E34" s="5" t="s">
        <v>51</v>
      </c>
      <c r="F34" s="5" t="s">
        <v>3</v>
      </c>
      <c r="G34" s="5" t="s">
        <v>37</v>
      </c>
      <c r="H34" s="5"/>
      <c r="I34" s="5">
        <v>1</v>
      </c>
      <c r="J34" s="5">
        <v>32</v>
      </c>
      <c r="K34" s="5">
        <v>4000</v>
      </c>
      <c r="L34" s="5" t="s">
        <v>216</v>
      </c>
      <c r="M34" s="6"/>
      <c r="N34" s="6"/>
    </row>
    <row r="35" spans="1:14">
      <c r="A35" s="5">
        <v>13</v>
      </c>
      <c r="B35" s="5" t="s">
        <v>55</v>
      </c>
      <c r="C35" s="5">
        <v>3</v>
      </c>
      <c r="D35" s="5" t="s">
        <v>21</v>
      </c>
      <c r="E35" s="5" t="s">
        <v>56</v>
      </c>
      <c r="F35" s="5" t="s">
        <v>57</v>
      </c>
      <c r="G35" s="5" t="s">
        <v>58</v>
      </c>
      <c r="H35" s="5"/>
      <c r="I35" s="5">
        <v>1</v>
      </c>
      <c r="J35" s="5">
        <v>48</v>
      </c>
      <c r="K35" s="5">
        <v>6000</v>
      </c>
      <c r="L35" s="5" t="s">
        <v>217</v>
      </c>
      <c r="M35" s="6"/>
      <c r="N35" s="6"/>
    </row>
    <row r="36" spans="1:14">
      <c r="A36" s="5">
        <v>14</v>
      </c>
      <c r="B36" s="5" t="s">
        <v>59</v>
      </c>
      <c r="C36" s="5">
        <v>3</v>
      </c>
      <c r="D36" s="5" t="s">
        <v>21</v>
      </c>
      <c r="E36" s="5" t="s">
        <v>60</v>
      </c>
      <c r="F36" s="5" t="s">
        <v>57</v>
      </c>
      <c r="G36" s="5" t="s">
        <v>61</v>
      </c>
      <c r="H36" s="5"/>
      <c r="I36" s="5">
        <v>1</v>
      </c>
      <c r="J36" s="5">
        <v>48</v>
      </c>
      <c r="K36" s="5">
        <v>6000</v>
      </c>
      <c r="L36" s="5" t="s">
        <v>219</v>
      </c>
      <c r="M36" s="6"/>
      <c r="N36" s="6"/>
    </row>
    <row r="37" spans="1:14">
      <c r="A37" s="5">
        <v>15</v>
      </c>
      <c r="B37" s="5" t="s">
        <v>62</v>
      </c>
      <c r="C37" s="5">
        <v>2</v>
      </c>
      <c r="D37" s="5" t="s">
        <v>21</v>
      </c>
      <c r="E37" s="5" t="s">
        <v>63</v>
      </c>
      <c r="F37" s="5" t="s">
        <v>57</v>
      </c>
      <c r="G37" s="5" t="s">
        <v>58</v>
      </c>
      <c r="H37" s="5"/>
      <c r="I37" s="5">
        <v>1</v>
      </c>
      <c r="J37" s="5">
        <v>32</v>
      </c>
      <c r="K37" s="5">
        <v>4000</v>
      </c>
      <c r="L37" s="5" t="s">
        <v>220</v>
      </c>
      <c r="M37" s="6"/>
      <c r="N37" s="6"/>
    </row>
    <row r="38" spans="1:14">
      <c r="A38" s="5">
        <v>16</v>
      </c>
      <c r="B38" s="5" t="s">
        <v>64</v>
      </c>
      <c r="C38" s="5">
        <v>3</v>
      </c>
      <c r="D38" s="5" t="s">
        <v>21</v>
      </c>
      <c r="E38" s="5" t="s">
        <v>65</v>
      </c>
      <c r="F38" s="5" t="s">
        <v>57</v>
      </c>
      <c r="G38" s="5" t="s">
        <v>58</v>
      </c>
      <c r="H38" s="5"/>
      <c r="I38" s="5">
        <v>1</v>
      </c>
      <c r="J38" s="5">
        <v>48</v>
      </c>
      <c r="K38" s="5">
        <v>6000</v>
      </c>
      <c r="L38" s="5" t="s">
        <v>217</v>
      </c>
      <c r="M38" s="6"/>
      <c r="N38" s="6"/>
    </row>
    <row r="39" spans="1:14">
      <c r="A39" s="5">
        <v>17</v>
      </c>
      <c r="B39" s="5" t="s">
        <v>66</v>
      </c>
      <c r="C39" s="5">
        <v>2</v>
      </c>
      <c r="D39" s="5" t="s">
        <v>21</v>
      </c>
      <c r="E39" s="5" t="s">
        <v>67</v>
      </c>
      <c r="F39" s="5" t="s">
        <v>68</v>
      </c>
      <c r="G39" s="5" t="s">
        <v>61</v>
      </c>
      <c r="H39" s="5"/>
      <c r="I39" s="5">
        <v>1</v>
      </c>
      <c r="J39" s="5">
        <v>32</v>
      </c>
      <c r="K39" s="5">
        <v>4000</v>
      </c>
      <c r="L39" s="5" t="s">
        <v>216</v>
      </c>
      <c r="M39" s="6"/>
      <c r="N39" s="6"/>
    </row>
    <row r="40" spans="1:14">
      <c r="A40" s="5">
        <v>18</v>
      </c>
      <c r="B40" s="5" t="s">
        <v>66</v>
      </c>
      <c r="C40" s="5">
        <v>2</v>
      </c>
      <c r="D40" s="5" t="s">
        <v>21</v>
      </c>
      <c r="E40" s="5" t="s">
        <v>67</v>
      </c>
      <c r="F40" s="5" t="s">
        <v>68</v>
      </c>
      <c r="G40" s="5" t="s">
        <v>30</v>
      </c>
      <c r="H40" s="5"/>
      <c r="I40" s="5">
        <v>1</v>
      </c>
      <c r="J40" s="5">
        <v>32</v>
      </c>
      <c r="K40" s="5">
        <v>4000</v>
      </c>
      <c r="L40" s="5" t="s">
        <v>219</v>
      </c>
      <c r="M40" s="6"/>
      <c r="N40" s="6"/>
    </row>
    <row r="41" spans="1:14">
      <c r="A41" s="5">
        <v>19</v>
      </c>
      <c r="B41" s="5" t="s">
        <v>66</v>
      </c>
      <c r="C41" s="5">
        <v>2</v>
      </c>
      <c r="D41" s="5" t="s">
        <v>21</v>
      </c>
      <c r="E41" s="5" t="s">
        <v>67</v>
      </c>
      <c r="F41" s="5" t="s">
        <v>68</v>
      </c>
      <c r="G41" s="5" t="s">
        <v>37</v>
      </c>
      <c r="H41" s="5"/>
      <c r="I41" s="5">
        <v>1</v>
      </c>
      <c r="J41" s="5">
        <v>32</v>
      </c>
      <c r="K41" s="5">
        <v>4000</v>
      </c>
      <c r="L41" s="5" t="s">
        <v>221</v>
      </c>
      <c r="M41" s="6"/>
      <c r="N41" s="6"/>
    </row>
    <row r="42" spans="1:14">
      <c r="A42" s="5">
        <v>20</v>
      </c>
      <c r="B42" s="5" t="s">
        <v>179</v>
      </c>
      <c r="C42" s="5">
        <v>2</v>
      </c>
      <c r="D42" s="5" t="s">
        <v>21</v>
      </c>
      <c r="E42" s="5" t="s">
        <v>180</v>
      </c>
      <c r="F42" s="5" t="s">
        <v>3</v>
      </c>
      <c r="G42" s="5" t="s">
        <v>181</v>
      </c>
      <c r="H42" s="5"/>
      <c r="I42" s="5">
        <v>1</v>
      </c>
      <c r="J42" s="5">
        <v>32</v>
      </c>
      <c r="K42" s="5">
        <v>4000</v>
      </c>
      <c r="L42" s="24" t="s">
        <v>216</v>
      </c>
      <c r="M42" s="6"/>
      <c r="N42" s="25"/>
    </row>
    <row r="43" spans="1:14">
      <c r="A43" s="5">
        <v>21</v>
      </c>
      <c r="B43" s="5" t="s">
        <v>185</v>
      </c>
      <c r="C43" s="5">
        <v>2</v>
      </c>
      <c r="D43" s="5" t="s">
        <v>21</v>
      </c>
      <c r="E43" s="5" t="s">
        <v>186</v>
      </c>
      <c r="F43" s="5" t="s">
        <v>3</v>
      </c>
      <c r="G43" s="5" t="s">
        <v>37</v>
      </c>
      <c r="H43" s="5"/>
      <c r="I43" s="5">
        <v>1</v>
      </c>
      <c r="J43" s="5">
        <v>32</v>
      </c>
      <c r="K43" s="5">
        <v>4000</v>
      </c>
      <c r="L43" s="24" t="s">
        <v>222</v>
      </c>
      <c r="M43" s="6"/>
      <c r="N43" s="25"/>
    </row>
    <row r="44" spans="1:14">
      <c r="A44" s="5">
        <v>22</v>
      </c>
      <c r="B44" s="5" t="s">
        <v>69</v>
      </c>
      <c r="C44" s="5">
        <v>2</v>
      </c>
      <c r="D44" s="5" t="s">
        <v>21</v>
      </c>
      <c r="E44" s="5" t="s">
        <v>70</v>
      </c>
      <c r="F44" s="5" t="s">
        <v>68</v>
      </c>
      <c r="G44" s="5" t="s">
        <v>71</v>
      </c>
      <c r="H44" s="5"/>
      <c r="I44" s="5">
        <v>2</v>
      </c>
      <c r="J44" s="5">
        <v>64</v>
      </c>
      <c r="K44" s="5">
        <v>8000</v>
      </c>
      <c r="L44" s="5" t="s">
        <v>223</v>
      </c>
      <c r="M44" s="6"/>
      <c r="N44" s="26"/>
    </row>
    <row r="45" spans="1:14" s="63" customFormat="1">
      <c r="A45" s="61">
        <v>23</v>
      </c>
      <c r="B45" s="61" t="s">
        <v>264</v>
      </c>
      <c r="C45" s="61">
        <v>2</v>
      </c>
      <c r="D45" s="61" t="s">
        <v>265</v>
      </c>
      <c r="E45" s="61" t="s">
        <v>266</v>
      </c>
      <c r="F45" s="61" t="s">
        <v>267</v>
      </c>
      <c r="G45" s="61" t="s">
        <v>268</v>
      </c>
      <c r="H45" s="61"/>
      <c r="I45" s="61">
        <v>1</v>
      </c>
      <c r="J45" s="61">
        <v>32</v>
      </c>
      <c r="K45" s="61">
        <v>4000</v>
      </c>
      <c r="L45" s="61" t="s">
        <v>269</v>
      </c>
      <c r="M45" s="62"/>
      <c r="N45" s="62"/>
    </row>
    <row r="46" spans="1:14" s="30" customFormat="1">
      <c r="A46" s="67" t="s">
        <v>255</v>
      </c>
      <c r="B46" s="68"/>
      <c r="C46" s="68"/>
      <c r="D46" s="68"/>
      <c r="E46" s="68"/>
      <c r="F46" s="68"/>
      <c r="G46" s="68"/>
      <c r="H46" s="69"/>
      <c r="I46" s="27"/>
      <c r="J46" s="27"/>
      <c r="K46" s="27"/>
      <c r="L46" s="28"/>
      <c r="M46" s="29"/>
      <c r="N46" s="29"/>
    </row>
    <row r="47" spans="1:14" s="33" customFormat="1">
      <c r="A47" s="31"/>
      <c r="B47" s="31" t="s">
        <v>208</v>
      </c>
      <c r="C47" s="31">
        <v>3</v>
      </c>
      <c r="D47" s="31" t="s">
        <v>21</v>
      </c>
      <c r="E47" s="31" t="s">
        <v>209</v>
      </c>
      <c r="F47" s="31" t="s">
        <v>57</v>
      </c>
      <c r="G47" s="31" t="s">
        <v>210</v>
      </c>
      <c r="H47" s="31"/>
      <c r="I47" s="31"/>
      <c r="J47" s="31"/>
      <c r="K47" s="31"/>
      <c r="L47" s="31" t="s">
        <v>253</v>
      </c>
      <c r="M47" s="32"/>
      <c r="N47" s="32"/>
    </row>
    <row r="48" spans="1:14" s="33" customFormat="1">
      <c r="A48" s="31"/>
      <c r="B48" s="31" t="s">
        <v>252</v>
      </c>
      <c r="C48" s="31">
        <v>3</v>
      </c>
      <c r="D48" s="31" t="s">
        <v>21</v>
      </c>
      <c r="E48" s="31" t="s">
        <v>229</v>
      </c>
      <c r="F48" s="31" t="s">
        <v>29</v>
      </c>
      <c r="G48" s="31" t="s">
        <v>30</v>
      </c>
      <c r="H48" s="31"/>
      <c r="I48" s="31"/>
      <c r="J48" s="31"/>
      <c r="K48" s="31"/>
      <c r="L48" s="31" t="s">
        <v>256</v>
      </c>
      <c r="M48" s="32"/>
      <c r="N48" s="32"/>
    </row>
    <row r="49" spans="1:14" s="3" customFormat="1">
      <c r="A49" s="67" t="s">
        <v>7</v>
      </c>
      <c r="B49" s="68"/>
      <c r="C49" s="68"/>
      <c r="D49" s="68"/>
      <c r="E49" s="68"/>
      <c r="F49" s="68"/>
      <c r="G49" s="68"/>
      <c r="H49" s="69"/>
      <c r="I49" s="22">
        <f>SUM(I23:I45)</f>
        <v>24</v>
      </c>
      <c r="J49" s="22">
        <f>SUM(J23:J43)</f>
        <v>768</v>
      </c>
      <c r="K49" s="22">
        <f>SUM(K23:K43)</f>
        <v>98000</v>
      </c>
      <c r="L49" s="23" t="s">
        <v>242</v>
      </c>
      <c r="M49" s="2"/>
      <c r="N49" s="2"/>
    </row>
    <row r="50" spans="1:14" s="3" customFormat="1">
      <c r="A50" s="64" t="s">
        <v>75</v>
      </c>
      <c r="B50" s="65"/>
      <c r="C50" s="65"/>
      <c r="D50" s="65"/>
      <c r="E50" s="65"/>
      <c r="F50" s="65"/>
      <c r="G50" s="65"/>
      <c r="H50" s="65"/>
      <c r="I50" s="65"/>
      <c r="J50" s="65"/>
      <c r="K50" s="66"/>
      <c r="L50" s="34" t="s">
        <v>212</v>
      </c>
      <c r="M50" s="2"/>
      <c r="N50" s="2"/>
    </row>
    <row r="51" spans="1:14">
      <c r="A51" s="5">
        <v>1</v>
      </c>
      <c r="B51" s="5" t="s">
        <v>76</v>
      </c>
      <c r="C51" s="5">
        <v>3</v>
      </c>
      <c r="D51" s="5" t="s">
        <v>21</v>
      </c>
      <c r="E51" s="5" t="s">
        <v>77</v>
      </c>
      <c r="F51" s="5" t="s">
        <v>78</v>
      </c>
      <c r="G51" s="5" t="s">
        <v>78</v>
      </c>
      <c r="H51" s="5"/>
      <c r="I51" s="5">
        <v>1</v>
      </c>
      <c r="J51" s="5">
        <v>48</v>
      </c>
      <c r="K51" s="5">
        <v>6000</v>
      </c>
      <c r="L51" s="5" t="s">
        <v>224</v>
      </c>
      <c r="M51" s="6"/>
      <c r="N51" s="6"/>
    </row>
    <row r="52" spans="1:14">
      <c r="A52" s="5">
        <v>2</v>
      </c>
      <c r="B52" s="5" t="s">
        <v>4</v>
      </c>
      <c r="C52" s="5">
        <v>2</v>
      </c>
      <c r="D52" s="5" t="s">
        <v>21</v>
      </c>
      <c r="E52" s="5" t="s">
        <v>79</v>
      </c>
      <c r="F52" s="5" t="s">
        <v>78</v>
      </c>
      <c r="G52" s="5" t="s">
        <v>78</v>
      </c>
      <c r="H52" s="5"/>
      <c r="I52" s="5">
        <v>1</v>
      </c>
      <c r="J52" s="5">
        <v>32</v>
      </c>
      <c r="K52" s="5">
        <v>4000</v>
      </c>
      <c r="L52" s="5" t="s">
        <v>243</v>
      </c>
      <c r="M52" s="6"/>
      <c r="N52" s="6"/>
    </row>
    <row r="53" spans="1:14">
      <c r="A53" s="5">
        <v>3</v>
      </c>
      <c r="B53" s="5" t="s">
        <v>80</v>
      </c>
      <c r="C53" s="5">
        <v>2</v>
      </c>
      <c r="D53" s="5" t="s">
        <v>21</v>
      </c>
      <c r="E53" s="5" t="s">
        <v>81</v>
      </c>
      <c r="F53" s="5" t="s">
        <v>82</v>
      </c>
      <c r="G53" s="5" t="s">
        <v>83</v>
      </c>
      <c r="H53" s="5"/>
      <c r="I53" s="5">
        <v>1</v>
      </c>
      <c r="J53" s="5">
        <v>32</v>
      </c>
      <c r="K53" s="5">
        <v>4000</v>
      </c>
      <c r="L53" s="5" t="s">
        <v>224</v>
      </c>
      <c r="M53" s="6"/>
      <c r="N53" s="6"/>
    </row>
    <row r="54" spans="1:14">
      <c r="A54" s="5">
        <v>4</v>
      </c>
      <c r="B54" s="5" t="s">
        <v>80</v>
      </c>
      <c r="C54" s="5">
        <v>2</v>
      </c>
      <c r="D54" s="5" t="s">
        <v>21</v>
      </c>
      <c r="E54" s="5" t="s">
        <v>81</v>
      </c>
      <c r="F54" s="5" t="s">
        <v>82</v>
      </c>
      <c r="G54" s="5" t="s">
        <v>84</v>
      </c>
      <c r="H54" s="5"/>
      <c r="I54" s="5">
        <v>1</v>
      </c>
      <c r="J54" s="5">
        <v>32</v>
      </c>
      <c r="K54" s="5">
        <v>4000</v>
      </c>
      <c r="L54" s="5" t="s">
        <v>224</v>
      </c>
      <c r="M54" s="6"/>
      <c r="N54" s="6"/>
    </row>
    <row r="55" spans="1:14">
      <c r="A55" s="5">
        <v>5</v>
      </c>
      <c r="B55" s="5" t="s">
        <v>85</v>
      </c>
      <c r="C55" s="5">
        <v>4</v>
      </c>
      <c r="D55" s="5" t="s">
        <v>21</v>
      </c>
      <c r="E55" s="5" t="s">
        <v>51</v>
      </c>
      <c r="F55" s="5" t="s">
        <v>3</v>
      </c>
      <c r="G55" s="5" t="s">
        <v>86</v>
      </c>
      <c r="H55" s="5"/>
      <c r="I55" s="5">
        <v>1</v>
      </c>
      <c r="J55" s="5">
        <v>64</v>
      </c>
      <c r="K55" s="5">
        <v>8000</v>
      </c>
      <c r="L55" s="5" t="s">
        <v>244</v>
      </c>
      <c r="M55" s="6"/>
      <c r="N55" s="6"/>
    </row>
    <row r="56" spans="1:14">
      <c r="A56" s="5">
        <v>6</v>
      </c>
      <c r="B56" s="5" t="s">
        <v>87</v>
      </c>
      <c r="C56" s="5">
        <v>2</v>
      </c>
      <c r="D56" s="5" t="s">
        <v>15</v>
      </c>
      <c r="E56" s="5" t="s">
        <v>60</v>
      </c>
      <c r="F56" s="5" t="s">
        <v>57</v>
      </c>
      <c r="G56" s="5" t="s">
        <v>88</v>
      </c>
      <c r="H56" s="5"/>
      <c r="I56" s="5">
        <v>1</v>
      </c>
      <c r="J56" s="5">
        <v>32</v>
      </c>
      <c r="K56" s="5">
        <v>4000</v>
      </c>
      <c r="L56" s="5" t="s">
        <v>244</v>
      </c>
      <c r="M56" s="6"/>
      <c r="N56" s="6"/>
    </row>
    <row r="57" spans="1:14">
      <c r="A57" s="5">
        <v>7</v>
      </c>
      <c r="B57" s="5" t="s">
        <v>91</v>
      </c>
      <c r="C57" s="5">
        <v>3</v>
      </c>
      <c r="D57" s="5" t="s">
        <v>21</v>
      </c>
      <c r="E57" s="5" t="s">
        <v>92</v>
      </c>
      <c r="F57" s="5" t="s">
        <v>16</v>
      </c>
      <c r="G57" s="5" t="s">
        <v>93</v>
      </c>
      <c r="H57" s="5"/>
      <c r="I57" s="5">
        <v>1</v>
      </c>
      <c r="J57" s="5">
        <v>48</v>
      </c>
      <c r="K57" s="5">
        <v>6000</v>
      </c>
      <c r="L57" s="5" t="s">
        <v>224</v>
      </c>
      <c r="M57" s="6"/>
      <c r="N57" s="6"/>
    </row>
    <row r="58" spans="1:14">
      <c r="A58" s="5">
        <v>8</v>
      </c>
      <c r="B58" s="5" t="s">
        <v>91</v>
      </c>
      <c r="C58" s="5">
        <v>3</v>
      </c>
      <c r="D58" s="5" t="s">
        <v>15</v>
      </c>
      <c r="E58" s="5" t="s">
        <v>94</v>
      </c>
      <c r="F58" s="5" t="s">
        <v>16</v>
      </c>
      <c r="G58" s="5" t="s">
        <v>95</v>
      </c>
      <c r="H58" s="5"/>
      <c r="I58" s="5">
        <v>1</v>
      </c>
      <c r="J58" s="5">
        <v>48</v>
      </c>
      <c r="K58" s="5">
        <v>6000</v>
      </c>
      <c r="L58" s="5" t="s">
        <v>224</v>
      </c>
      <c r="M58" s="6"/>
      <c r="N58" s="6"/>
    </row>
    <row r="59" spans="1:14">
      <c r="A59" s="5">
        <v>9</v>
      </c>
      <c r="B59" s="5" t="s">
        <v>91</v>
      </c>
      <c r="C59" s="5">
        <v>3</v>
      </c>
      <c r="D59" s="5" t="s">
        <v>15</v>
      </c>
      <c r="E59" s="5" t="s">
        <v>22</v>
      </c>
      <c r="F59" s="5" t="s">
        <v>16</v>
      </c>
      <c r="G59" s="5" t="s">
        <v>187</v>
      </c>
      <c r="H59" s="5"/>
      <c r="I59" s="5">
        <v>1</v>
      </c>
      <c r="J59" s="5">
        <v>48</v>
      </c>
      <c r="K59" s="5">
        <v>6000</v>
      </c>
      <c r="L59" s="5" t="s">
        <v>224</v>
      </c>
      <c r="M59" s="6"/>
      <c r="N59" s="6"/>
    </row>
    <row r="60" spans="1:14">
      <c r="A60" s="5">
        <v>10</v>
      </c>
      <c r="B60" s="5" t="s">
        <v>96</v>
      </c>
      <c r="C60" s="5">
        <v>2</v>
      </c>
      <c r="D60" s="5" t="s">
        <v>21</v>
      </c>
      <c r="E60" s="5" t="s">
        <v>22</v>
      </c>
      <c r="F60" s="5" t="s">
        <v>16</v>
      </c>
      <c r="G60" s="5" t="s">
        <v>23</v>
      </c>
      <c r="H60" s="5"/>
      <c r="I60" s="5">
        <v>1</v>
      </c>
      <c r="J60" s="5">
        <v>32</v>
      </c>
      <c r="K60" s="5">
        <v>4000</v>
      </c>
      <c r="L60" s="5" t="s">
        <v>224</v>
      </c>
      <c r="M60" s="6"/>
      <c r="N60" s="6"/>
    </row>
    <row r="61" spans="1:14">
      <c r="A61" s="5">
        <v>11</v>
      </c>
      <c r="B61" s="5" t="s">
        <v>96</v>
      </c>
      <c r="C61" s="5">
        <v>2</v>
      </c>
      <c r="D61" s="5" t="s">
        <v>21</v>
      </c>
      <c r="E61" s="5" t="s">
        <v>27</v>
      </c>
      <c r="F61" s="5" t="s">
        <v>16</v>
      </c>
      <c r="G61" s="5" t="s">
        <v>28</v>
      </c>
      <c r="H61" s="5"/>
      <c r="I61" s="5">
        <v>1</v>
      </c>
      <c r="J61" s="5">
        <v>32</v>
      </c>
      <c r="K61" s="5">
        <v>4000</v>
      </c>
      <c r="L61" s="5" t="s">
        <v>224</v>
      </c>
      <c r="M61" s="6"/>
      <c r="N61" s="6"/>
    </row>
    <row r="62" spans="1:14">
      <c r="A62" s="5">
        <v>12</v>
      </c>
      <c r="B62" s="5" t="s">
        <v>97</v>
      </c>
      <c r="C62" s="5">
        <v>4</v>
      </c>
      <c r="D62" s="5" t="s">
        <v>21</v>
      </c>
      <c r="E62" s="5" t="s">
        <v>98</v>
      </c>
      <c r="F62" s="5" t="s">
        <v>16</v>
      </c>
      <c r="G62" s="5" t="s">
        <v>26</v>
      </c>
      <c r="H62" s="5"/>
      <c r="I62" s="5">
        <v>1</v>
      </c>
      <c r="J62" s="5">
        <v>64</v>
      </c>
      <c r="K62" s="5">
        <v>8000</v>
      </c>
      <c r="L62" s="5" t="s">
        <v>224</v>
      </c>
      <c r="M62" s="6"/>
      <c r="N62" s="6"/>
    </row>
    <row r="63" spans="1:14">
      <c r="A63" s="5">
        <v>13</v>
      </c>
      <c r="B63" s="5" t="s">
        <v>99</v>
      </c>
      <c r="C63" s="5">
        <v>2</v>
      </c>
      <c r="D63" s="5" t="s">
        <v>21</v>
      </c>
      <c r="E63" s="5" t="s">
        <v>98</v>
      </c>
      <c r="F63" s="5" t="s">
        <v>16</v>
      </c>
      <c r="G63" s="5" t="s">
        <v>100</v>
      </c>
      <c r="H63" s="5"/>
      <c r="I63" s="5">
        <v>1</v>
      </c>
      <c r="J63" s="5">
        <v>32</v>
      </c>
      <c r="K63" s="5">
        <v>4000</v>
      </c>
      <c r="L63" s="5" t="s">
        <v>224</v>
      </c>
      <c r="M63" s="6"/>
      <c r="N63" s="6"/>
    </row>
    <row r="64" spans="1:14">
      <c r="A64" s="5">
        <v>14</v>
      </c>
      <c r="B64" s="5" t="s">
        <v>97</v>
      </c>
      <c r="C64" s="5">
        <v>4</v>
      </c>
      <c r="D64" s="5" t="s">
        <v>21</v>
      </c>
      <c r="E64" s="5" t="s">
        <v>101</v>
      </c>
      <c r="F64" s="5" t="s">
        <v>16</v>
      </c>
      <c r="G64" s="5" t="s">
        <v>102</v>
      </c>
      <c r="H64" s="5"/>
      <c r="I64" s="5">
        <v>1</v>
      </c>
      <c r="J64" s="5">
        <v>64</v>
      </c>
      <c r="K64" s="5">
        <v>8000</v>
      </c>
      <c r="L64" s="5" t="s">
        <v>224</v>
      </c>
      <c r="M64" s="6"/>
      <c r="N64" s="6"/>
    </row>
    <row r="65" spans="1:14">
      <c r="A65" s="5">
        <v>15</v>
      </c>
      <c r="B65" s="5" t="s">
        <v>97</v>
      </c>
      <c r="C65" s="5">
        <v>4</v>
      </c>
      <c r="D65" s="5" t="s">
        <v>21</v>
      </c>
      <c r="E65" s="5" t="s">
        <v>103</v>
      </c>
      <c r="F65" s="5" t="s">
        <v>16</v>
      </c>
      <c r="G65" s="5" t="s">
        <v>104</v>
      </c>
      <c r="H65" s="5"/>
      <c r="I65" s="5">
        <v>1</v>
      </c>
      <c r="J65" s="5">
        <v>64</v>
      </c>
      <c r="K65" s="5">
        <v>8000</v>
      </c>
      <c r="L65" s="5" t="s">
        <v>224</v>
      </c>
      <c r="M65" s="6"/>
      <c r="N65" s="6"/>
    </row>
    <row r="66" spans="1:14">
      <c r="A66" s="5">
        <v>16</v>
      </c>
      <c r="B66" s="5" t="s">
        <v>97</v>
      </c>
      <c r="C66" s="5">
        <v>4</v>
      </c>
      <c r="D66" s="5" t="s">
        <v>21</v>
      </c>
      <c r="E66" s="5" t="s">
        <v>105</v>
      </c>
      <c r="F66" s="5" t="s">
        <v>16</v>
      </c>
      <c r="G66" s="5" t="s">
        <v>106</v>
      </c>
      <c r="H66" s="5"/>
      <c r="I66" s="5">
        <v>1</v>
      </c>
      <c r="J66" s="5">
        <v>64</v>
      </c>
      <c r="K66" s="5">
        <v>8000</v>
      </c>
      <c r="L66" s="5" t="s">
        <v>224</v>
      </c>
      <c r="M66" s="6"/>
      <c r="N66" s="6"/>
    </row>
    <row r="67" spans="1:14">
      <c r="A67" s="5">
        <v>17</v>
      </c>
      <c r="B67" s="5" t="s">
        <v>24</v>
      </c>
      <c r="C67" s="5">
        <v>3</v>
      </c>
      <c r="D67" s="5" t="s">
        <v>21</v>
      </c>
      <c r="E67" s="5" t="s">
        <v>107</v>
      </c>
      <c r="F67" s="5" t="s">
        <v>16</v>
      </c>
      <c r="G67" s="5" t="s">
        <v>106</v>
      </c>
      <c r="H67" s="5"/>
      <c r="I67" s="5">
        <v>1</v>
      </c>
      <c r="J67" s="5">
        <v>48</v>
      </c>
      <c r="K67" s="5">
        <v>6000</v>
      </c>
      <c r="L67" s="5" t="s">
        <v>224</v>
      </c>
      <c r="M67" s="6"/>
      <c r="N67" s="6"/>
    </row>
    <row r="68" spans="1:14">
      <c r="A68" s="5">
        <v>18</v>
      </c>
      <c r="B68" s="5" t="s">
        <v>24</v>
      </c>
      <c r="C68" s="5">
        <v>3</v>
      </c>
      <c r="D68" s="5" t="s">
        <v>21</v>
      </c>
      <c r="E68" s="5" t="s">
        <v>107</v>
      </c>
      <c r="F68" s="5" t="s">
        <v>16</v>
      </c>
      <c r="G68" s="5" t="s">
        <v>104</v>
      </c>
      <c r="H68" s="5"/>
      <c r="I68" s="5">
        <v>1</v>
      </c>
      <c r="J68" s="5">
        <v>48</v>
      </c>
      <c r="K68" s="5">
        <v>6000</v>
      </c>
      <c r="L68" s="5" t="s">
        <v>224</v>
      </c>
      <c r="M68" s="6"/>
      <c r="N68" s="6"/>
    </row>
    <row r="69" spans="1:14">
      <c r="A69" s="5">
        <v>19</v>
      </c>
      <c r="B69" s="5" t="s">
        <v>24</v>
      </c>
      <c r="C69" s="5">
        <v>3</v>
      </c>
      <c r="D69" s="5" t="s">
        <v>21</v>
      </c>
      <c r="E69" s="5" t="s">
        <v>22</v>
      </c>
      <c r="F69" s="5" t="s">
        <v>16</v>
      </c>
      <c r="G69" s="5" t="s">
        <v>28</v>
      </c>
      <c r="H69" s="5"/>
      <c r="I69" s="5">
        <v>1</v>
      </c>
      <c r="J69" s="5">
        <v>48</v>
      </c>
      <c r="K69" s="5">
        <v>6000</v>
      </c>
      <c r="L69" s="5" t="s">
        <v>224</v>
      </c>
      <c r="M69" s="6"/>
      <c r="N69" s="6"/>
    </row>
    <row r="70" spans="1:14">
      <c r="A70" s="5">
        <v>20</v>
      </c>
      <c r="B70" s="5" t="s">
        <v>24</v>
      </c>
      <c r="C70" s="5">
        <v>3</v>
      </c>
      <c r="D70" s="5" t="s">
        <v>21</v>
      </c>
      <c r="E70" s="5" t="s">
        <v>108</v>
      </c>
      <c r="F70" s="5" t="s">
        <v>16</v>
      </c>
      <c r="G70" s="5" t="s">
        <v>102</v>
      </c>
      <c r="H70" s="5"/>
      <c r="I70" s="5">
        <v>1</v>
      </c>
      <c r="J70" s="5">
        <v>48</v>
      </c>
      <c r="K70" s="5">
        <v>6000</v>
      </c>
      <c r="L70" s="5" t="s">
        <v>224</v>
      </c>
      <c r="M70" s="6"/>
      <c r="N70" s="6"/>
    </row>
    <row r="71" spans="1:14">
      <c r="A71" s="5">
        <v>21</v>
      </c>
      <c r="B71" s="5" t="s">
        <v>24</v>
      </c>
      <c r="C71" s="5">
        <v>3</v>
      </c>
      <c r="D71" s="5" t="s">
        <v>21</v>
      </c>
      <c r="E71" s="5" t="s">
        <v>109</v>
      </c>
      <c r="F71" s="5" t="s">
        <v>16</v>
      </c>
      <c r="G71" s="5" t="s">
        <v>110</v>
      </c>
      <c r="H71" s="5"/>
      <c r="I71" s="5">
        <v>1</v>
      </c>
      <c r="J71" s="5">
        <v>48</v>
      </c>
      <c r="K71" s="5">
        <v>6000</v>
      </c>
      <c r="L71" s="5" t="s">
        <v>224</v>
      </c>
      <c r="M71" s="6"/>
      <c r="N71" s="6"/>
    </row>
    <row r="72" spans="1:14">
      <c r="A72" s="5">
        <v>22</v>
      </c>
      <c r="B72" s="5" t="s">
        <v>111</v>
      </c>
      <c r="C72" s="5">
        <v>2</v>
      </c>
      <c r="D72" s="5" t="s">
        <v>15</v>
      </c>
      <c r="E72" s="5" t="s">
        <v>112</v>
      </c>
      <c r="F72" s="5" t="s">
        <v>16</v>
      </c>
      <c r="G72" s="5" t="s">
        <v>113</v>
      </c>
      <c r="H72" s="5"/>
      <c r="I72" s="5">
        <v>1</v>
      </c>
      <c r="J72" s="5">
        <v>32</v>
      </c>
      <c r="K72" s="5">
        <v>4000</v>
      </c>
      <c r="L72" s="5" t="s">
        <v>224</v>
      </c>
      <c r="M72" s="6"/>
      <c r="N72" s="6"/>
    </row>
    <row r="73" spans="1:14">
      <c r="A73" s="5">
        <v>23</v>
      </c>
      <c r="B73" s="5" t="s">
        <v>114</v>
      </c>
      <c r="C73" s="5">
        <v>2</v>
      </c>
      <c r="D73" s="5" t="s">
        <v>21</v>
      </c>
      <c r="E73" s="5" t="s">
        <v>115</v>
      </c>
      <c r="F73" s="5" t="s">
        <v>29</v>
      </c>
      <c r="G73" s="5" t="s">
        <v>116</v>
      </c>
      <c r="H73" s="5"/>
      <c r="I73" s="5">
        <v>3</v>
      </c>
      <c r="J73" s="5">
        <v>96</v>
      </c>
      <c r="K73" s="5">
        <v>12000</v>
      </c>
      <c r="L73" s="5" t="s">
        <v>244</v>
      </c>
      <c r="M73" s="6"/>
      <c r="N73" s="6"/>
    </row>
    <row r="74" spans="1:14">
      <c r="A74" s="5">
        <v>24</v>
      </c>
      <c r="B74" s="5" t="s">
        <v>117</v>
      </c>
      <c r="C74" s="5">
        <v>3</v>
      </c>
      <c r="D74" s="5" t="s">
        <v>15</v>
      </c>
      <c r="E74" s="5" t="s">
        <v>32</v>
      </c>
      <c r="F74" s="5" t="s">
        <v>29</v>
      </c>
      <c r="G74" s="5" t="s">
        <v>118</v>
      </c>
      <c r="H74" s="5"/>
      <c r="I74" s="5">
        <v>1</v>
      </c>
      <c r="J74" s="5">
        <v>48</v>
      </c>
      <c r="K74" s="5">
        <v>6000</v>
      </c>
      <c r="L74" s="5" t="s">
        <v>244</v>
      </c>
      <c r="M74" s="6"/>
      <c r="N74" s="6"/>
    </row>
    <row r="75" spans="1:14">
      <c r="A75" s="5">
        <v>25</v>
      </c>
      <c r="B75" s="5" t="s">
        <v>119</v>
      </c>
      <c r="C75" s="5">
        <v>2</v>
      </c>
      <c r="D75" s="5" t="s">
        <v>21</v>
      </c>
      <c r="E75" s="5" t="s">
        <v>120</v>
      </c>
      <c r="F75" s="5" t="s">
        <v>68</v>
      </c>
      <c r="G75" s="5" t="s">
        <v>121</v>
      </c>
      <c r="H75" s="5"/>
      <c r="I75" s="5">
        <v>1</v>
      </c>
      <c r="J75" s="5">
        <v>32</v>
      </c>
      <c r="K75" s="5">
        <v>4000</v>
      </c>
      <c r="L75" s="5" t="s">
        <v>224</v>
      </c>
      <c r="M75" s="6"/>
      <c r="N75" s="6"/>
    </row>
    <row r="76" spans="1:14">
      <c r="A76" s="5">
        <v>26</v>
      </c>
      <c r="B76" s="5" t="s">
        <v>122</v>
      </c>
      <c r="C76" s="5">
        <v>2</v>
      </c>
      <c r="D76" s="5" t="s">
        <v>15</v>
      </c>
      <c r="E76" s="5" t="s">
        <v>123</v>
      </c>
      <c r="F76" s="5" t="s">
        <v>68</v>
      </c>
      <c r="G76" s="5" t="s">
        <v>90</v>
      </c>
      <c r="H76" s="5"/>
      <c r="I76" s="5">
        <v>1</v>
      </c>
      <c r="J76" s="5">
        <v>32</v>
      </c>
      <c r="K76" s="5">
        <v>4000</v>
      </c>
      <c r="L76" s="5" t="s">
        <v>245</v>
      </c>
      <c r="M76" s="6"/>
      <c r="N76" s="6"/>
    </row>
    <row r="77" spans="1:14" s="60" customFormat="1">
      <c r="A77" s="58">
        <v>27</v>
      </c>
      <c r="B77" s="58" t="s">
        <v>124</v>
      </c>
      <c r="C77" s="58">
        <v>1</v>
      </c>
      <c r="D77" s="58" t="s">
        <v>21</v>
      </c>
      <c r="E77" s="58" t="s">
        <v>125</v>
      </c>
      <c r="F77" s="58" t="s">
        <v>68</v>
      </c>
      <c r="G77" s="58" t="s">
        <v>71</v>
      </c>
      <c r="H77" s="58"/>
      <c r="I77" s="58">
        <v>4</v>
      </c>
      <c r="J77" s="58">
        <v>128</v>
      </c>
      <c r="K77" s="58">
        <v>16000</v>
      </c>
      <c r="L77" s="58" t="s">
        <v>260</v>
      </c>
      <c r="M77" s="59"/>
      <c r="N77" s="59"/>
    </row>
    <row r="78" spans="1:14" s="60" customFormat="1">
      <c r="A78" s="58">
        <v>28</v>
      </c>
      <c r="B78" s="58" t="s">
        <v>126</v>
      </c>
      <c r="C78" s="58">
        <v>1</v>
      </c>
      <c r="D78" s="58" t="s">
        <v>21</v>
      </c>
      <c r="E78" s="58" t="s">
        <v>70</v>
      </c>
      <c r="F78" s="58" t="s">
        <v>68</v>
      </c>
      <c r="G78" s="58" t="s">
        <v>71</v>
      </c>
      <c r="H78" s="58"/>
      <c r="I78" s="58">
        <v>4</v>
      </c>
      <c r="J78" s="58">
        <v>128</v>
      </c>
      <c r="K78" s="58">
        <v>16000</v>
      </c>
      <c r="L78" s="58" t="s">
        <v>259</v>
      </c>
      <c r="M78" s="59"/>
      <c r="N78" s="59"/>
    </row>
    <row r="79" spans="1:14" s="60" customFormat="1">
      <c r="A79" s="58">
        <v>29</v>
      </c>
      <c r="B79" s="58" t="s">
        <v>126</v>
      </c>
      <c r="C79" s="58">
        <v>1</v>
      </c>
      <c r="D79" s="58" t="s">
        <v>21</v>
      </c>
      <c r="E79" s="58" t="s">
        <v>70</v>
      </c>
      <c r="F79" s="58" t="s">
        <v>68</v>
      </c>
      <c r="G79" s="58" t="s">
        <v>127</v>
      </c>
      <c r="H79" s="58"/>
      <c r="I79" s="58">
        <v>1</v>
      </c>
      <c r="J79" s="58">
        <v>32</v>
      </c>
      <c r="K79" s="58">
        <v>4000</v>
      </c>
      <c r="L79" s="58" t="s">
        <v>259</v>
      </c>
      <c r="M79" s="59"/>
      <c r="N79" s="59"/>
    </row>
    <row r="80" spans="1:14" s="60" customFormat="1">
      <c r="A80" s="58">
        <v>30</v>
      </c>
      <c r="B80" s="58" t="s">
        <v>128</v>
      </c>
      <c r="C80" s="58">
        <v>1</v>
      </c>
      <c r="D80" s="58" t="s">
        <v>21</v>
      </c>
      <c r="E80" s="58" t="s">
        <v>129</v>
      </c>
      <c r="F80" s="58" t="s">
        <v>68</v>
      </c>
      <c r="G80" s="58" t="s">
        <v>130</v>
      </c>
      <c r="H80" s="58"/>
      <c r="I80" s="58">
        <v>4</v>
      </c>
      <c r="J80" s="58">
        <v>128</v>
      </c>
      <c r="K80" s="58">
        <v>16000</v>
      </c>
      <c r="L80" s="58" t="s">
        <v>259</v>
      </c>
      <c r="M80" s="59"/>
      <c r="N80" s="59"/>
    </row>
    <row r="81" spans="1:14" s="60" customFormat="1">
      <c r="A81" s="58">
        <v>31</v>
      </c>
      <c r="B81" s="58" t="s">
        <v>131</v>
      </c>
      <c r="C81" s="58">
        <v>1</v>
      </c>
      <c r="D81" s="58" t="s">
        <v>21</v>
      </c>
      <c r="E81" s="58" t="s">
        <v>132</v>
      </c>
      <c r="F81" s="58" t="s">
        <v>68</v>
      </c>
      <c r="G81" s="58" t="s">
        <v>130</v>
      </c>
      <c r="H81" s="58"/>
      <c r="I81" s="58">
        <v>4</v>
      </c>
      <c r="J81" s="58">
        <v>128</v>
      </c>
      <c r="K81" s="58">
        <v>16000</v>
      </c>
      <c r="L81" s="58" t="s">
        <v>259</v>
      </c>
      <c r="M81" s="59"/>
      <c r="N81" s="59"/>
    </row>
    <row r="82" spans="1:14">
      <c r="A82" s="5">
        <v>32</v>
      </c>
      <c r="B82" s="5" t="s">
        <v>182</v>
      </c>
      <c r="C82" s="5">
        <v>2</v>
      </c>
      <c r="D82" s="5" t="s">
        <v>21</v>
      </c>
      <c r="E82" s="5" t="s">
        <v>184</v>
      </c>
      <c r="F82" s="5" t="s">
        <v>3</v>
      </c>
      <c r="G82" s="5" t="s">
        <v>183</v>
      </c>
      <c r="H82" s="5"/>
      <c r="I82" s="5">
        <v>1</v>
      </c>
      <c r="J82" s="5">
        <v>32</v>
      </c>
      <c r="K82" s="5">
        <v>4000</v>
      </c>
      <c r="L82" s="24" t="s">
        <v>244</v>
      </c>
      <c r="M82" s="6"/>
      <c r="N82" s="25"/>
    </row>
    <row r="83" spans="1:14" s="20" customFormat="1">
      <c r="A83" s="5">
        <v>33</v>
      </c>
      <c r="B83" s="13" t="s">
        <v>24</v>
      </c>
      <c r="C83" s="13">
        <v>3</v>
      </c>
      <c r="D83" s="13" t="s">
        <v>21</v>
      </c>
      <c r="E83" s="13" t="s">
        <v>188</v>
      </c>
      <c r="F83" s="13" t="s">
        <v>16</v>
      </c>
      <c r="G83" s="13" t="s">
        <v>189</v>
      </c>
      <c r="H83" s="13"/>
      <c r="I83" s="13">
        <v>1</v>
      </c>
      <c r="J83" s="13">
        <v>48</v>
      </c>
      <c r="K83" s="13">
        <v>6000</v>
      </c>
      <c r="L83" s="13" t="s">
        <v>246</v>
      </c>
    </row>
    <row r="84" spans="1:14" s="20" customFormat="1">
      <c r="A84" s="5">
        <v>34</v>
      </c>
      <c r="B84" s="13" t="s">
        <v>249</v>
      </c>
      <c r="C84" s="13">
        <v>2</v>
      </c>
      <c r="D84" s="13" t="s">
        <v>21</v>
      </c>
      <c r="E84" s="13" t="s">
        <v>250</v>
      </c>
      <c r="F84" s="13" t="s">
        <v>3</v>
      </c>
      <c r="G84" s="13" t="s">
        <v>181</v>
      </c>
      <c r="H84" s="13"/>
      <c r="I84" s="13">
        <v>1</v>
      </c>
      <c r="J84" s="13">
        <v>32</v>
      </c>
      <c r="K84" s="13">
        <v>4000</v>
      </c>
      <c r="L84" s="13" t="s">
        <v>246</v>
      </c>
    </row>
    <row r="85" spans="1:14" s="20" customFormat="1">
      <c r="A85" s="5">
        <v>35</v>
      </c>
      <c r="B85" s="13" t="s">
        <v>251</v>
      </c>
      <c r="C85" s="13">
        <v>2</v>
      </c>
      <c r="D85" s="13" t="s">
        <v>21</v>
      </c>
      <c r="E85" s="13" t="s">
        <v>250</v>
      </c>
      <c r="F85" s="13" t="s">
        <v>3</v>
      </c>
      <c r="G85" s="13" t="s">
        <v>52</v>
      </c>
      <c r="H85" s="13"/>
      <c r="I85" s="13">
        <v>1</v>
      </c>
      <c r="J85" s="13">
        <v>32</v>
      </c>
      <c r="K85" s="13">
        <v>4000</v>
      </c>
      <c r="L85" s="13" t="s">
        <v>246</v>
      </c>
    </row>
    <row r="86" spans="1:14" s="19" customFormat="1">
      <c r="A86" s="5">
        <v>36</v>
      </c>
      <c r="B86" s="13" t="s">
        <v>24</v>
      </c>
      <c r="C86" s="13">
        <v>3</v>
      </c>
      <c r="D86" s="13" t="s">
        <v>21</v>
      </c>
      <c r="E86" s="13" t="s">
        <v>27</v>
      </c>
      <c r="F86" s="13" t="s">
        <v>16</v>
      </c>
      <c r="G86" s="13" t="s">
        <v>206</v>
      </c>
      <c r="H86" s="13"/>
      <c r="I86" s="13">
        <v>1</v>
      </c>
      <c r="J86" s="13">
        <v>48</v>
      </c>
      <c r="K86" s="13">
        <v>6000</v>
      </c>
      <c r="L86" s="13" t="s">
        <v>207</v>
      </c>
      <c r="M86" s="20"/>
      <c r="N86" s="20"/>
    </row>
    <row r="87" spans="1:14" s="19" customFormat="1">
      <c r="A87" s="5">
        <v>37</v>
      </c>
      <c r="B87" s="13" t="s">
        <v>247</v>
      </c>
      <c r="C87" s="13">
        <v>2</v>
      </c>
      <c r="D87" s="13" t="s">
        <v>21</v>
      </c>
      <c r="E87" s="13" t="s">
        <v>27</v>
      </c>
      <c r="F87" s="13" t="s">
        <v>16</v>
      </c>
      <c r="G87" s="13" t="s">
        <v>28</v>
      </c>
      <c r="H87" s="13"/>
      <c r="I87" s="13">
        <v>1</v>
      </c>
      <c r="J87" s="13">
        <v>32</v>
      </c>
      <c r="K87" s="13">
        <v>4000</v>
      </c>
      <c r="L87" s="13" t="s">
        <v>199</v>
      </c>
      <c r="M87" s="20"/>
      <c r="N87" s="20"/>
    </row>
    <row r="88" spans="1:14" s="30" customFormat="1">
      <c r="A88" s="5">
        <v>38</v>
      </c>
      <c r="B88" s="28" t="s">
        <v>24</v>
      </c>
      <c r="C88" s="28">
        <v>3</v>
      </c>
      <c r="D88" s="28" t="s">
        <v>21</v>
      </c>
      <c r="E88" s="28" t="s">
        <v>25</v>
      </c>
      <c r="F88" s="28" t="s">
        <v>16</v>
      </c>
      <c r="G88" s="28" t="s">
        <v>26</v>
      </c>
      <c r="H88" s="28"/>
      <c r="I88" s="28">
        <v>1</v>
      </c>
      <c r="J88" s="28">
        <v>48</v>
      </c>
      <c r="K88" s="28">
        <v>6000</v>
      </c>
      <c r="L88" s="28" t="s">
        <v>199</v>
      </c>
      <c r="M88" s="29"/>
      <c r="N88" s="29"/>
    </row>
    <row r="89" spans="1:14" s="30" customFormat="1">
      <c r="A89" s="5">
        <v>39</v>
      </c>
      <c r="B89" s="35" t="s">
        <v>192</v>
      </c>
      <c r="C89" s="27">
        <v>3</v>
      </c>
      <c r="D89" s="36" t="s">
        <v>21</v>
      </c>
      <c r="E89" s="28" t="s">
        <v>89</v>
      </c>
      <c r="F89" s="28" t="s">
        <v>57</v>
      </c>
      <c r="G89" s="37" t="s">
        <v>193</v>
      </c>
      <c r="H89" s="38"/>
      <c r="I89" s="27">
        <v>1</v>
      </c>
      <c r="J89" s="27">
        <v>64</v>
      </c>
      <c r="K89" s="27">
        <f>J89*125</f>
        <v>8000</v>
      </c>
      <c r="L89" s="28" t="s">
        <v>201</v>
      </c>
      <c r="M89" s="29"/>
      <c r="N89" s="29"/>
    </row>
    <row r="90" spans="1:14" s="30" customFormat="1">
      <c r="A90" s="67" t="s">
        <v>255</v>
      </c>
      <c r="B90" s="68"/>
      <c r="C90" s="68"/>
      <c r="D90" s="68"/>
      <c r="E90" s="68"/>
      <c r="F90" s="68"/>
      <c r="G90" s="68"/>
      <c r="H90" s="69"/>
      <c r="I90" s="27"/>
      <c r="J90" s="27"/>
      <c r="K90" s="27"/>
      <c r="L90" s="28"/>
      <c r="M90" s="29"/>
      <c r="N90" s="29"/>
    </row>
    <row r="91" spans="1:14" s="33" customFormat="1">
      <c r="A91" s="31"/>
      <c r="B91" s="31" t="s">
        <v>5</v>
      </c>
      <c r="C91" s="31">
        <v>2</v>
      </c>
      <c r="D91" s="31" t="s">
        <v>15</v>
      </c>
      <c r="E91" s="31" t="s">
        <v>89</v>
      </c>
      <c r="F91" s="31" t="s">
        <v>57</v>
      </c>
      <c r="G91" s="31" t="s">
        <v>90</v>
      </c>
      <c r="H91" s="31"/>
      <c r="I91" s="31"/>
      <c r="J91" s="31"/>
      <c r="K91" s="31"/>
      <c r="L91" s="31" t="s">
        <v>248</v>
      </c>
      <c r="M91" s="32"/>
      <c r="N91" s="32"/>
    </row>
    <row r="92" spans="1:14" s="33" customFormat="1">
      <c r="A92" s="31"/>
      <c r="B92" s="31" t="s">
        <v>258</v>
      </c>
      <c r="C92" s="31">
        <v>2</v>
      </c>
      <c r="D92" s="31" t="s">
        <v>15</v>
      </c>
      <c r="E92" s="31" t="s">
        <v>51</v>
      </c>
      <c r="F92" s="31" t="s">
        <v>3</v>
      </c>
      <c r="G92" s="31" t="s">
        <v>86</v>
      </c>
      <c r="H92" s="31"/>
      <c r="I92" s="31"/>
      <c r="J92" s="31"/>
      <c r="K92" s="31"/>
      <c r="L92" s="31" t="s">
        <v>248</v>
      </c>
      <c r="M92" s="32"/>
      <c r="N92" s="32"/>
    </row>
    <row r="93" spans="1:14" s="33" customFormat="1">
      <c r="A93" s="31"/>
      <c r="B93" s="31" t="s">
        <v>254</v>
      </c>
      <c r="C93" s="31">
        <v>3</v>
      </c>
      <c r="D93" s="31" t="s">
        <v>21</v>
      </c>
      <c r="E93" s="31" t="s">
        <v>79</v>
      </c>
      <c r="F93" s="31" t="s">
        <v>78</v>
      </c>
      <c r="G93" s="31" t="s">
        <v>78</v>
      </c>
      <c r="H93" s="31"/>
      <c r="I93" s="31"/>
      <c r="J93" s="31"/>
      <c r="K93" s="31"/>
      <c r="L93" s="31" t="s">
        <v>248</v>
      </c>
      <c r="M93" s="32"/>
      <c r="N93" s="32"/>
    </row>
    <row r="94" spans="1:14" s="3" customFormat="1">
      <c r="A94" s="67" t="s">
        <v>7</v>
      </c>
      <c r="B94" s="68"/>
      <c r="C94" s="68"/>
      <c r="D94" s="68"/>
      <c r="E94" s="68"/>
      <c r="F94" s="68"/>
      <c r="G94" s="68"/>
      <c r="H94" s="69"/>
      <c r="I94" s="39">
        <f>SUM(I51:I89)</f>
        <v>53</v>
      </c>
      <c r="J94" s="39">
        <f>SUM(J51:J83)</f>
        <v>1840</v>
      </c>
      <c r="K94" s="39">
        <f>SUM(K51:K89)</f>
        <v>262000</v>
      </c>
      <c r="L94" s="40"/>
      <c r="M94" s="2"/>
      <c r="N94" s="2"/>
    </row>
    <row r="95" spans="1:14" s="3" customFormat="1">
      <c r="A95" s="87" t="s">
        <v>133</v>
      </c>
      <c r="B95" s="88"/>
      <c r="C95" s="88"/>
      <c r="D95" s="88"/>
      <c r="E95" s="88"/>
      <c r="F95" s="88"/>
      <c r="G95" s="88"/>
      <c r="H95" s="88"/>
      <c r="I95" s="88"/>
      <c r="J95" s="88"/>
      <c r="K95" s="89"/>
      <c r="L95" s="41" t="s">
        <v>14</v>
      </c>
      <c r="M95" s="2"/>
      <c r="N95" s="2"/>
    </row>
    <row r="96" spans="1:14" s="6" customFormat="1">
      <c r="A96" s="6" t="s">
        <v>134</v>
      </c>
    </row>
    <row r="97" spans="1:14" s="3" customFormat="1">
      <c r="A97" s="93" t="s">
        <v>135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5"/>
      <c r="M97" s="2"/>
      <c r="N97" s="2"/>
    </row>
    <row r="98" spans="1:14" s="3" customFormat="1">
      <c r="A98" s="8" t="s">
        <v>8</v>
      </c>
      <c r="B98" s="64" t="s">
        <v>9</v>
      </c>
      <c r="C98" s="65"/>
      <c r="D98" s="66"/>
      <c r="E98" s="8" t="s">
        <v>10</v>
      </c>
      <c r="F98" s="8" t="s">
        <v>11</v>
      </c>
      <c r="G98" s="73" t="s">
        <v>136</v>
      </c>
      <c r="H98" s="73"/>
      <c r="I98" s="9" t="s">
        <v>0</v>
      </c>
      <c r="J98" s="9" t="s">
        <v>1</v>
      </c>
      <c r="K98" s="9" t="s">
        <v>2</v>
      </c>
      <c r="L98" s="8" t="s">
        <v>212</v>
      </c>
      <c r="M98" s="2"/>
      <c r="N98" s="2"/>
    </row>
    <row r="99" spans="1:14" s="3" customFormat="1">
      <c r="A99" s="8">
        <v>1</v>
      </c>
      <c r="B99" s="40" t="s">
        <v>138</v>
      </c>
      <c r="C99" s="10">
        <v>3</v>
      </c>
      <c r="D99" s="10" t="s">
        <v>21</v>
      </c>
      <c r="E99" s="24" t="s">
        <v>137</v>
      </c>
      <c r="F99" s="24" t="s">
        <v>40</v>
      </c>
      <c r="G99" s="42" t="s">
        <v>139</v>
      </c>
      <c r="H99" s="43"/>
      <c r="I99" s="11">
        <v>1</v>
      </c>
      <c r="J99" s="11">
        <v>64</v>
      </c>
      <c r="K99" s="11">
        <f>J99*125</f>
        <v>8000</v>
      </c>
      <c r="L99" s="24" t="s">
        <v>224</v>
      </c>
      <c r="M99" s="2"/>
      <c r="N99" s="2"/>
    </row>
    <row r="100" spans="1:14" s="3" customFormat="1">
      <c r="A100" s="8">
        <v>2</v>
      </c>
      <c r="B100" s="40" t="s">
        <v>140</v>
      </c>
      <c r="C100" s="10">
        <v>2</v>
      </c>
      <c r="D100" s="10" t="s">
        <v>21</v>
      </c>
      <c r="E100" s="24" t="s">
        <v>81</v>
      </c>
      <c r="F100" s="24" t="s">
        <v>82</v>
      </c>
      <c r="G100" s="42" t="s">
        <v>141</v>
      </c>
      <c r="H100" s="43"/>
      <c r="I100" s="11">
        <v>1</v>
      </c>
      <c r="J100" s="11">
        <v>64</v>
      </c>
      <c r="K100" s="11">
        <f>J100*125</f>
        <v>8000</v>
      </c>
      <c r="L100" s="24" t="s">
        <v>224</v>
      </c>
      <c r="M100" s="2"/>
      <c r="N100" s="2"/>
    </row>
    <row r="101" spans="1:14" s="3" customFormat="1">
      <c r="A101" s="8">
        <v>3</v>
      </c>
      <c r="B101" s="40" t="s">
        <v>140</v>
      </c>
      <c r="C101" s="10">
        <v>2</v>
      </c>
      <c r="D101" s="10" t="s">
        <v>21</v>
      </c>
      <c r="E101" s="24" t="s">
        <v>142</v>
      </c>
      <c r="F101" s="24" t="s">
        <v>68</v>
      </c>
      <c r="G101" s="42" t="s">
        <v>143</v>
      </c>
      <c r="H101" s="43"/>
      <c r="I101" s="11">
        <v>1</v>
      </c>
      <c r="J101" s="11">
        <v>64</v>
      </c>
      <c r="K101" s="11">
        <f>J101*125</f>
        <v>8000</v>
      </c>
      <c r="L101" s="24" t="s">
        <v>224</v>
      </c>
      <c r="M101" s="2"/>
      <c r="N101" s="2"/>
    </row>
    <row r="102" spans="1:14" s="3" customFormat="1">
      <c r="A102" s="8">
        <v>4</v>
      </c>
      <c r="B102" s="40" t="s">
        <v>140</v>
      </c>
      <c r="C102" s="10">
        <v>2</v>
      </c>
      <c r="D102" s="10" t="s">
        <v>21</v>
      </c>
      <c r="E102" s="24" t="s">
        <v>142</v>
      </c>
      <c r="F102" s="24" t="s">
        <v>68</v>
      </c>
      <c r="G102" s="42" t="s">
        <v>144</v>
      </c>
      <c r="H102" s="43"/>
      <c r="I102" s="11">
        <v>1</v>
      </c>
      <c r="J102" s="11">
        <v>64</v>
      </c>
      <c r="K102" s="11">
        <f>J102*125</f>
        <v>8000</v>
      </c>
      <c r="L102" s="24" t="s">
        <v>224</v>
      </c>
      <c r="M102" s="2"/>
      <c r="N102" s="2"/>
    </row>
    <row r="103" spans="1:14" s="3" customFormat="1">
      <c r="A103" s="8">
        <v>5</v>
      </c>
      <c r="B103" s="40" t="s">
        <v>145</v>
      </c>
      <c r="C103" s="10">
        <v>2</v>
      </c>
      <c r="D103" s="10" t="s">
        <v>21</v>
      </c>
      <c r="E103" s="24" t="s">
        <v>146</v>
      </c>
      <c r="F103" s="24" t="s">
        <v>68</v>
      </c>
      <c r="G103" s="24" t="s">
        <v>147</v>
      </c>
      <c r="H103" s="43"/>
      <c r="I103" s="11">
        <v>2</v>
      </c>
      <c r="J103" s="11">
        <v>64</v>
      </c>
      <c r="K103" s="17">
        <v>16000</v>
      </c>
      <c r="L103" s="13" t="s">
        <v>226</v>
      </c>
      <c r="M103" s="2"/>
      <c r="N103" s="2"/>
    </row>
    <row r="104" spans="1:14" s="3" customFormat="1">
      <c r="A104" s="8">
        <v>6</v>
      </c>
      <c r="B104" s="40" t="s">
        <v>148</v>
      </c>
      <c r="C104" s="10">
        <v>2</v>
      </c>
      <c r="D104" s="10" t="s">
        <v>21</v>
      </c>
      <c r="E104" s="24" t="s">
        <v>129</v>
      </c>
      <c r="F104" s="24" t="s">
        <v>68</v>
      </c>
      <c r="G104" s="42" t="s">
        <v>149</v>
      </c>
      <c r="H104" s="43"/>
      <c r="I104" s="11">
        <v>2</v>
      </c>
      <c r="J104" s="11">
        <v>64</v>
      </c>
      <c r="K104" s="17">
        <v>16000</v>
      </c>
      <c r="L104" s="13" t="s">
        <v>225</v>
      </c>
      <c r="M104" s="2"/>
      <c r="N104" s="2"/>
    </row>
    <row r="105" spans="1:14" s="3" customFormat="1">
      <c r="A105" s="8">
        <v>7</v>
      </c>
      <c r="B105" s="40" t="s">
        <v>150</v>
      </c>
      <c r="C105" s="10">
        <v>2</v>
      </c>
      <c r="D105" s="10" t="s">
        <v>21</v>
      </c>
      <c r="E105" s="24" t="s">
        <v>123</v>
      </c>
      <c r="F105" s="24" t="s">
        <v>68</v>
      </c>
      <c r="G105" s="42" t="s">
        <v>151</v>
      </c>
      <c r="H105" s="43"/>
      <c r="I105" s="11">
        <v>2</v>
      </c>
      <c r="J105" s="11">
        <v>64</v>
      </c>
      <c r="K105" s="17">
        <v>16000</v>
      </c>
      <c r="L105" s="13" t="s">
        <v>225</v>
      </c>
      <c r="M105" s="2"/>
      <c r="N105" s="2"/>
    </row>
    <row r="106" spans="1:14" s="3" customFormat="1">
      <c r="A106" s="8">
        <v>8</v>
      </c>
      <c r="B106" s="40" t="s">
        <v>152</v>
      </c>
      <c r="C106" s="10">
        <v>2</v>
      </c>
      <c r="D106" s="10" t="s">
        <v>21</v>
      </c>
      <c r="E106" s="24" t="s">
        <v>49</v>
      </c>
      <c r="F106" s="24" t="s">
        <v>40</v>
      </c>
      <c r="G106" s="42" t="s">
        <v>227</v>
      </c>
      <c r="H106" s="43"/>
      <c r="I106" s="11">
        <v>1</v>
      </c>
      <c r="J106" s="11">
        <v>64</v>
      </c>
      <c r="K106" s="11">
        <f>J106*125</f>
        <v>8000</v>
      </c>
      <c r="L106" s="24" t="s">
        <v>224</v>
      </c>
      <c r="M106" s="2"/>
      <c r="N106" s="2"/>
    </row>
    <row r="107" spans="1:14" s="3" customFormat="1">
      <c r="A107" s="8">
        <v>9</v>
      </c>
      <c r="B107" s="40" t="s">
        <v>152</v>
      </c>
      <c r="C107" s="10">
        <v>2</v>
      </c>
      <c r="D107" s="10" t="s">
        <v>21</v>
      </c>
      <c r="E107" s="24" t="s">
        <v>49</v>
      </c>
      <c r="F107" s="24" t="s">
        <v>40</v>
      </c>
      <c r="G107" s="10" t="s">
        <v>52</v>
      </c>
      <c r="H107" s="43"/>
      <c r="I107" s="11">
        <v>1</v>
      </c>
      <c r="J107" s="11">
        <v>64</v>
      </c>
      <c r="K107" s="11">
        <f>J107*125</f>
        <v>8000</v>
      </c>
      <c r="L107" s="24" t="s">
        <v>224</v>
      </c>
      <c r="M107" s="2"/>
      <c r="N107" s="2"/>
    </row>
    <row r="108" spans="1:14" s="3" customFormat="1">
      <c r="A108" s="8">
        <v>10</v>
      </c>
      <c r="B108" s="40" t="s">
        <v>69</v>
      </c>
      <c r="C108" s="10">
        <v>2</v>
      </c>
      <c r="D108" s="10" t="s">
        <v>21</v>
      </c>
      <c r="E108" s="24" t="s">
        <v>70</v>
      </c>
      <c r="F108" s="24" t="s">
        <v>68</v>
      </c>
      <c r="G108" s="24" t="s">
        <v>151</v>
      </c>
      <c r="H108" s="43"/>
      <c r="I108" s="11">
        <v>2</v>
      </c>
      <c r="J108" s="11">
        <v>64</v>
      </c>
      <c r="K108" s="17">
        <v>16000</v>
      </c>
      <c r="L108" s="13" t="s">
        <v>211</v>
      </c>
      <c r="M108" s="2"/>
      <c r="N108" s="2"/>
    </row>
    <row r="109" spans="1:14" s="3" customFormat="1">
      <c r="A109" s="8">
        <v>11</v>
      </c>
      <c r="B109" s="24" t="s">
        <v>138</v>
      </c>
      <c r="C109" s="10">
        <v>3</v>
      </c>
      <c r="D109" s="10" t="s">
        <v>21</v>
      </c>
      <c r="E109" s="24" t="s">
        <v>153</v>
      </c>
      <c r="F109" s="24" t="s">
        <v>29</v>
      </c>
      <c r="G109" s="24" t="s">
        <v>154</v>
      </c>
      <c r="H109" s="43"/>
      <c r="I109" s="24">
        <v>1</v>
      </c>
      <c r="J109" s="11">
        <v>64</v>
      </c>
      <c r="K109" s="11">
        <f>J109*125</f>
        <v>8000</v>
      </c>
      <c r="L109" s="24" t="s">
        <v>224</v>
      </c>
      <c r="M109" s="2"/>
      <c r="N109" s="2"/>
    </row>
    <row r="110" spans="1:14" s="3" customFormat="1">
      <c r="A110" s="8">
        <v>12</v>
      </c>
      <c r="B110" s="24" t="s">
        <v>228</v>
      </c>
      <c r="C110" s="24">
        <v>3</v>
      </c>
      <c r="D110" s="24" t="s">
        <v>21</v>
      </c>
      <c r="E110" s="24" t="s">
        <v>229</v>
      </c>
      <c r="F110" s="24" t="s">
        <v>29</v>
      </c>
      <c r="G110" s="24" t="s">
        <v>230</v>
      </c>
      <c r="H110" s="24"/>
      <c r="I110" s="24">
        <v>1</v>
      </c>
      <c r="J110" s="24">
        <v>64</v>
      </c>
      <c r="K110" s="24">
        <v>8000</v>
      </c>
      <c r="L110" s="24" t="s">
        <v>224</v>
      </c>
      <c r="M110" s="2"/>
      <c r="N110" s="2"/>
    </row>
    <row r="111" spans="1:14" s="30" customFormat="1">
      <c r="A111" s="8">
        <v>13</v>
      </c>
      <c r="B111" s="28" t="s">
        <v>72</v>
      </c>
      <c r="C111" s="28">
        <v>2</v>
      </c>
      <c r="D111" s="28" t="s">
        <v>21</v>
      </c>
      <c r="E111" s="28" t="s">
        <v>73</v>
      </c>
      <c r="F111" s="28" t="s">
        <v>68</v>
      </c>
      <c r="G111" s="28" t="s">
        <v>74</v>
      </c>
      <c r="H111" s="28"/>
      <c r="I111" s="28">
        <v>1</v>
      </c>
      <c r="J111" s="28">
        <v>64</v>
      </c>
      <c r="K111" s="28">
        <v>8000</v>
      </c>
      <c r="L111" s="28" t="s">
        <v>200</v>
      </c>
      <c r="M111" s="29"/>
      <c r="N111" s="29"/>
    </row>
    <row r="112" spans="1:14" s="30" customFormat="1">
      <c r="A112" s="67" t="s">
        <v>255</v>
      </c>
      <c r="B112" s="68"/>
      <c r="C112" s="68"/>
      <c r="D112" s="68"/>
      <c r="E112" s="68"/>
      <c r="F112" s="68"/>
      <c r="G112" s="68"/>
      <c r="H112" s="69"/>
      <c r="I112" s="27"/>
      <c r="J112" s="27"/>
      <c r="K112" s="27"/>
      <c r="L112" s="28"/>
      <c r="M112" s="29"/>
      <c r="N112" s="29"/>
    </row>
    <row r="113" spans="1:14" s="33" customFormat="1">
      <c r="A113" s="44"/>
      <c r="B113" s="31" t="s">
        <v>38</v>
      </c>
      <c r="C113" s="45">
        <v>3</v>
      </c>
      <c r="D113" s="31" t="s">
        <v>21</v>
      </c>
      <c r="E113" s="31" t="s">
        <v>39</v>
      </c>
      <c r="F113" s="31" t="s">
        <v>40</v>
      </c>
      <c r="G113" s="31" t="s">
        <v>41</v>
      </c>
      <c r="H113" s="31"/>
      <c r="I113" s="31"/>
      <c r="J113" s="31"/>
      <c r="K113" s="31"/>
      <c r="L113" s="31" t="s">
        <v>202</v>
      </c>
      <c r="M113" s="32"/>
      <c r="N113" s="32"/>
    </row>
    <row r="114" spans="1:14" s="33" customFormat="1">
      <c r="A114" s="44"/>
      <c r="B114" s="46" t="s">
        <v>117</v>
      </c>
      <c r="C114" s="45">
        <v>3</v>
      </c>
      <c r="D114" s="45" t="s">
        <v>15</v>
      </c>
      <c r="E114" s="31" t="s">
        <v>32</v>
      </c>
      <c r="F114" s="31" t="s">
        <v>29</v>
      </c>
      <c r="G114" s="47" t="s">
        <v>118</v>
      </c>
      <c r="H114" s="48"/>
      <c r="I114" s="49"/>
      <c r="J114" s="49"/>
      <c r="K114" s="49"/>
      <c r="L114" s="31" t="s">
        <v>205</v>
      </c>
      <c r="M114" s="32"/>
      <c r="N114" s="32"/>
    </row>
    <row r="115" spans="1:14" s="33" customFormat="1">
      <c r="A115" s="44"/>
      <c r="B115" s="46" t="s">
        <v>196</v>
      </c>
      <c r="C115" s="45">
        <v>3</v>
      </c>
      <c r="D115" s="45" t="s">
        <v>21</v>
      </c>
      <c r="E115" s="31" t="s">
        <v>45</v>
      </c>
      <c r="F115" s="31" t="s">
        <v>40</v>
      </c>
      <c r="G115" s="47" t="s">
        <v>197</v>
      </c>
      <c r="H115" s="48"/>
      <c r="I115" s="49"/>
      <c r="J115" s="49"/>
      <c r="K115" s="49"/>
      <c r="L115" s="31" t="s">
        <v>205</v>
      </c>
      <c r="M115" s="32"/>
      <c r="N115" s="32"/>
    </row>
    <row r="116" spans="1:14" s="33" customFormat="1">
      <c r="A116" s="44"/>
      <c r="B116" s="46" t="s">
        <v>194</v>
      </c>
      <c r="C116" s="45">
        <v>3</v>
      </c>
      <c r="D116" s="45" t="s">
        <v>21</v>
      </c>
      <c r="E116" s="31" t="s">
        <v>137</v>
      </c>
      <c r="F116" s="31" t="s">
        <v>40</v>
      </c>
      <c r="G116" s="47" t="s">
        <v>195</v>
      </c>
      <c r="H116" s="48"/>
      <c r="I116" s="49"/>
      <c r="J116" s="49"/>
      <c r="K116" s="49"/>
      <c r="L116" s="31" t="s">
        <v>205</v>
      </c>
      <c r="M116" s="32"/>
      <c r="N116" s="32"/>
    </row>
    <row r="117" spans="1:14" s="3" customFormat="1">
      <c r="A117" s="67" t="s">
        <v>7</v>
      </c>
      <c r="B117" s="68"/>
      <c r="C117" s="68"/>
      <c r="D117" s="68"/>
      <c r="E117" s="68"/>
      <c r="F117" s="68"/>
      <c r="G117" s="68"/>
      <c r="H117" s="69"/>
      <c r="I117" s="39">
        <f>SUM(I99:I111)</f>
        <v>17</v>
      </c>
      <c r="J117" s="39">
        <f>SUM(J99:J111)</f>
        <v>832</v>
      </c>
      <c r="K117" s="39">
        <f>SUM(K99:K109)</f>
        <v>120000</v>
      </c>
      <c r="L117" s="40"/>
      <c r="M117" s="2"/>
      <c r="N117" s="2"/>
    </row>
    <row r="118" spans="1:14" s="51" customFormat="1">
      <c r="A118" s="90" t="s">
        <v>155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2"/>
      <c r="M118" s="50"/>
      <c r="N118" s="50"/>
    </row>
    <row r="119" spans="1:14" s="19" customFormat="1">
      <c r="A119" s="15">
        <v>1</v>
      </c>
      <c r="B119" s="52" t="s">
        <v>31</v>
      </c>
      <c r="C119" s="16">
        <v>3</v>
      </c>
      <c r="D119" s="16" t="s">
        <v>21</v>
      </c>
      <c r="E119" s="13" t="s">
        <v>32</v>
      </c>
      <c r="F119" s="13" t="s">
        <v>29</v>
      </c>
      <c r="G119" s="53" t="s">
        <v>33</v>
      </c>
      <c r="H119" s="54"/>
      <c r="I119" s="17">
        <v>1</v>
      </c>
      <c r="J119" s="17">
        <v>64</v>
      </c>
      <c r="K119" s="17">
        <v>8000</v>
      </c>
      <c r="L119" s="13" t="s">
        <v>231</v>
      </c>
      <c r="M119" s="20"/>
      <c r="N119" s="20"/>
    </row>
    <row r="120" spans="1:14" s="30" customFormat="1">
      <c r="A120" s="67" t="s">
        <v>255</v>
      </c>
      <c r="B120" s="68"/>
      <c r="C120" s="68"/>
      <c r="D120" s="68"/>
      <c r="E120" s="68"/>
      <c r="F120" s="68"/>
      <c r="G120" s="68"/>
      <c r="H120" s="69"/>
      <c r="I120" s="27"/>
      <c r="J120" s="27"/>
      <c r="K120" s="27"/>
      <c r="L120" s="28"/>
      <c r="M120" s="29"/>
      <c r="N120" s="29"/>
    </row>
    <row r="121" spans="1:14" s="33" customFormat="1">
      <c r="A121" s="44"/>
      <c r="B121" s="55" t="s">
        <v>156</v>
      </c>
      <c r="C121" s="56">
        <v>2</v>
      </c>
      <c r="D121" s="56" t="s">
        <v>15</v>
      </c>
      <c r="E121" s="55" t="s">
        <v>63</v>
      </c>
      <c r="F121" s="55" t="s">
        <v>57</v>
      </c>
      <c r="G121" s="55" t="s">
        <v>58</v>
      </c>
      <c r="H121" s="31"/>
      <c r="I121" s="31"/>
      <c r="J121" s="57"/>
      <c r="K121" s="49"/>
      <c r="L121" s="31" t="s">
        <v>204</v>
      </c>
      <c r="M121" s="32"/>
      <c r="N121" s="32"/>
    </row>
    <row r="122" spans="1:14" s="33" customFormat="1">
      <c r="A122" s="44"/>
      <c r="B122" s="55" t="s">
        <v>62</v>
      </c>
      <c r="C122" s="56">
        <v>2</v>
      </c>
      <c r="D122" s="56" t="s">
        <v>21</v>
      </c>
      <c r="E122" s="55" t="s">
        <v>63</v>
      </c>
      <c r="F122" s="55" t="s">
        <v>57</v>
      </c>
      <c r="G122" s="55" t="s">
        <v>58</v>
      </c>
      <c r="H122" s="31"/>
      <c r="I122" s="31"/>
      <c r="J122" s="57"/>
      <c r="K122" s="49"/>
      <c r="L122" s="31" t="s">
        <v>203</v>
      </c>
      <c r="M122" s="32"/>
      <c r="N122" s="32"/>
    </row>
    <row r="123" spans="1:14" s="33" customFormat="1">
      <c r="A123" s="44"/>
      <c r="B123" s="55" t="s">
        <v>157</v>
      </c>
      <c r="C123" s="56">
        <v>2</v>
      </c>
      <c r="D123" s="56" t="s">
        <v>15</v>
      </c>
      <c r="E123" s="55" t="s">
        <v>63</v>
      </c>
      <c r="F123" s="55" t="s">
        <v>57</v>
      </c>
      <c r="G123" s="55" t="s">
        <v>158</v>
      </c>
      <c r="H123" s="31"/>
      <c r="I123" s="31"/>
      <c r="J123" s="57"/>
      <c r="K123" s="49"/>
      <c r="L123" s="31" t="s">
        <v>203</v>
      </c>
      <c r="M123" s="32"/>
      <c r="N123" s="32"/>
    </row>
    <row r="124" spans="1:14" s="33" customFormat="1">
      <c r="A124" s="44"/>
      <c r="B124" s="55" t="s">
        <v>159</v>
      </c>
      <c r="C124" s="56">
        <v>2</v>
      </c>
      <c r="D124" s="56" t="s">
        <v>15</v>
      </c>
      <c r="E124" s="55" t="s">
        <v>63</v>
      </c>
      <c r="F124" s="55" t="s">
        <v>57</v>
      </c>
      <c r="G124" s="55" t="s">
        <v>158</v>
      </c>
      <c r="H124" s="31"/>
      <c r="I124" s="31"/>
      <c r="J124" s="57"/>
      <c r="K124" s="49"/>
      <c r="L124" s="31" t="s">
        <v>203</v>
      </c>
      <c r="M124" s="32"/>
      <c r="N124" s="32"/>
    </row>
    <row r="125" spans="1:14" s="3" customFormat="1">
      <c r="A125" s="67" t="s">
        <v>7</v>
      </c>
      <c r="B125" s="68"/>
      <c r="C125" s="68"/>
      <c r="D125" s="68"/>
      <c r="E125" s="68"/>
      <c r="F125" s="68"/>
      <c r="G125" s="68"/>
      <c r="H125" s="69"/>
      <c r="I125" s="39">
        <v>1</v>
      </c>
      <c r="J125" s="39">
        <v>64</v>
      </c>
      <c r="K125" s="39">
        <v>8000</v>
      </c>
      <c r="L125" s="40"/>
      <c r="M125" s="2"/>
      <c r="N125" s="2"/>
    </row>
  </sheetData>
  <mergeCells count="50">
    <mergeCell ref="A125:H125"/>
    <mergeCell ref="A97:L97"/>
    <mergeCell ref="B98:D98"/>
    <mergeCell ref="G98:H98"/>
    <mergeCell ref="A117:H117"/>
    <mergeCell ref="A120:H120"/>
    <mergeCell ref="A95:K95"/>
    <mergeCell ref="A118:L118"/>
    <mergeCell ref="A49:H49"/>
    <mergeCell ref="A94:H94"/>
    <mergeCell ref="A90:H90"/>
    <mergeCell ref="A112:H112"/>
    <mergeCell ref="G9:H9"/>
    <mergeCell ref="B10:D10"/>
    <mergeCell ref="G10:H10"/>
    <mergeCell ref="B9:D9"/>
    <mergeCell ref="B13:D13"/>
    <mergeCell ref="G13:H13"/>
    <mergeCell ref="B21:D21"/>
    <mergeCell ref="A1:H1"/>
    <mergeCell ref="A2:H2"/>
    <mergeCell ref="A4:L4"/>
    <mergeCell ref="G7:H7"/>
    <mergeCell ref="B5:D5"/>
    <mergeCell ref="G5:H5"/>
    <mergeCell ref="B7:D7"/>
    <mergeCell ref="B6:D6"/>
    <mergeCell ref="G6:H6"/>
    <mergeCell ref="G14:H14"/>
    <mergeCell ref="B11:D11"/>
    <mergeCell ref="G11:H11"/>
    <mergeCell ref="B12:D12"/>
    <mergeCell ref="G12:H12"/>
    <mergeCell ref="G18:H18"/>
    <mergeCell ref="A22:K22"/>
    <mergeCell ref="A50:K50"/>
    <mergeCell ref="A46:H46"/>
    <mergeCell ref="B14:D14"/>
    <mergeCell ref="G8:H8"/>
    <mergeCell ref="B8:D8"/>
    <mergeCell ref="G21:H21"/>
    <mergeCell ref="A20:L20"/>
    <mergeCell ref="A19:H19"/>
    <mergeCell ref="B16:D16"/>
    <mergeCell ref="G16:H16"/>
    <mergeCell ref="B18:D18"/>
    <mergeCell ref="B15:D15"/>
    <mergeCell ref="G15:H15"/>
    <mergeCell ref="B17:D17"/>
    <mergeCell ref="G17:H17"/>
  </mergeCells>
  <phoneticPr fontId="1" type="noConversion"/>
  <pageMargins left="0.19685039370078741" right="0.09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2011-11-17T02:16:53Z</dcterms:modified>
</cp:coreProperties>
</file>